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raasikuvv-my.sharepoint.com/personal/jelena_aasma_raasiku_ee/Documents/Dokumendid/2026. aasta Eelarveprojekt/Volikogu 10.02.2026/"/>
    </mc:Choice>
  </mc:AlternateContent>
  <xr:revisionPtr revIDLastSave="12" documentId="8_{85393FD0-8EA9-4A72-9C86-19FDD7AF54C8}" xr6:coauthVersionLast="47" xr6:coauthVersionMax="47" xr10:uidLastSave="{304AE904-BBE9-4A83-A536-8E56C4FC22E4}"/>
  <bookViews>
    <workbookView xWindow="-108" yWindow="-108" windowWidth="23256" windowHeight="13896" xr2:uid="{00000000-000D-0000-FFFF-FFFF00000000}"/>
  </bookViews>
  <sheets>
    <sheet name="2026.a. eelarve ettepanekud"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76K9is8mOHd3ICykLYi9dOJaY2uEngqTLtNAKYnWHg="/>
    </ext>
  </extLst>
</workbook>
</file>

<file path=xl/calcChain.xml><?xml version="1.0" encoding="utf-8"?>
<calcChain xmlns="http://schemas.openxmlformats.org/spreadsheetml/2006/main">
  <c r="D9" i="2" l="1"/>
  <c r="D8" i="2"/>
  <c r="C8" i="2"/>
  <c r="C18" i="2" s="1"/>
  <c r="C46" i="2" s="1"/>
  <c r="C9" i="2"/>
  <c r="D18" i="2"/>
  <c r="C60" i="2"/>
  <c r="C53" i="2"/>
  <c r="C45" i="2"/>
  <c r="C41" i="2"/>
  <c r="C32" i="2"/>
  <c r="C21" i="2"/>
  <c r="D60" i="2" l="1"/>
  <c r="D53" i="2"/>
  <c r="D45" i="2"/>
  <c r="D41" i="2"/>
  <c r="D32" i="2"/>
  <c r="D21" i="2"/>
  <c r="D46" i="2"/>
</calcChain>
</file>

<file path=xl/sharedStrings.xml><?xml version="1.0" encoding="utf-8"?>
<sst xmlns="http://schemas.openxmlformats.org/spreadsheetml/2006/main" count="121" uniqueCount="93">
  <si>
    <t>Ettepanekud 2026.a eelarvesse</t>
  </si>
  <si>
    <t>Nr</t>
  </si>
  <si>
    <t>Katteallikas</t>
  </si>
  <si>
    <t>Jooksvad kulud</t>
  </si>
  <si>
    <t>Lisada RVSi eelarvesse vahendid suusaradade tegemiseks</t>
  </si>
  <si>
    <t>Lisada RVSi eelarvesse vahendid  Aruküla spordihoone seina remondiks (3000 eurot) + Raasiku staadioni tartaani remondiks (8000 eur)</t>
  </si>
  <si>
    <t>Lisada vahendid Aruküla LA personalieelarvesse, et  kavandada Aruküla LA personalikulude eelarve vähemalt 2025.a eelarve tasemel + 3% tõusu sarnaselt teiste lasteaedadega</t>
  </si>
  <si>
    <t>08109 Vabaaja tegevused  ekslikult topelt kavandatud vahendid MTÜde toetamiseks (6000 EUR), ülejäänud likviidsed vahendid</t>
  </si>
  <si>
    <t>KOKKU</t>
  </si>
  <si>
    <t>Investeeringud</t>
  </si>
  <si>
    <t>Lisada 2026.a eelarvesse</t>
  </si>
  <si>
    <t xml:space="preserve">1. </t>
  </si>
  <si>
    <t xml:space="preserve"> Raasiku terviseraja valgustuse omaosalus (Leader projekti kaasfinantseering)</t>
  </si>
  <si>
    <t>Likviidsed vahendid</t>
  </si>
  <si>
    <t xml:space="preserve">2. </t>
  </si>
  <si>
    <t>Kulli külas tuletõrje veevõtukoha rajamine (Raveni reservkapitali sissemakse)</t>
  </si>
  <si>
    <t>3.</t>
  </si>
  <si>
    <t>Aruküla Lasteaed Rukkilill välisfassaadi parandamine</t>
  </si>
  <si>
    <t>4.</t>
  </si>
  <si>
    <t>Jäätmejaama laienduse omafinantseering</t>
  </si>
  <si>
    <t>5.</t>
  </si>
  <si>
    <t>6.</t>
  </si>
  <si>
    <t>KOKKU 2026.a eelarvesse</t>
  </si>
  <si>
    <t>Kabeli katuse remont</t>
  </si>
  <si>
    <t>Kui saadakse toetus</t>
  </si>
  <si>
    <t>Kavandada 2027.a eelarvesse</t>
  </si>
  <si>
    <t>1.</t>
  </si>
  <si>
    <t>Tehase tee 2, Raasiku kergtee ehitus 100 m</t>
  </si>
  <si>
    <t>Taotlus esitatakse 6.02 tähtajaks, reaalne kulu 2027.aastal.</t>
  </si>
  <si>
    <t>2.</t>
  </si>
  <si>
    <t xml:space="preserve">Raven OÜ resevrkapitali suurendamine </t>
  </si>
  <si>
    <t xml:space="preserve">Raven esitab taotlused KIKi 02.26, reaalsed kulud 2027.a, tõenäoliselt summa väiksem kuna see on kogu OF 60%, millest osa katab ka Raven. </t>
  </si>
  <si>
    <t>Raasiku Tehase tee veejaama rekonstrueerimine</t>
  </si>
  <si>
    <t>Raasiku Tehase tee piirkonna ja keskasula veesüsteemide ühendamine</t>
  </si>
  <si>
    <t>Raasiku Teemeistri tn ÜVK rajamine</t>
  </si>
  <si>
    <t>Vajavad täpsustamist ja analüüsi, vajadusel eelarvestrateegiasse või lisaeelarvega eelarvesse (vajalik laenuvõtmine)</t>
  </si>
  <si>
    <t>Raasiku kool jahutusseadmed (üld)</t>
  </si>
  <si>
    <t>Raasiku kooli moodulid kahe klassiruumi, metoodika kab ja eripedagoogi kab jaoks</t>
  </si>
  <si>
    <t>Raasiku Rahvamaja aknad</t>
  </si>
  <si>
    <t>Raasiku kool loodavate ruumide (moodul) sisustus</t>
  </si>
  <si>
    <t>Noortespordi toetuste summa jätta 2025. aasta tasemele. Suunata pearaha ülejääk RVS majanduskuludesse.</t>
  </si>
  <si>
    <t>Lisada Lapse tugiisikuteenuse  eelarvesse vahendid personalikulude suurendamiseks</t>
  </si>
  <si>
    <t>Lisada Huvihariduse 2025. aasta kasutamata jääk  eelarvesse tegevuskulude suurendamiseks</t>
  </si>
  <si>
    <t>Lisada Puudega inimeste   eelarvesse vahendid  transpordikulude suurendamiseks</t>
  </si>
  <si>
    <t xml:space="preserve">Lisada Raasiku Valla Sporti TA 08102  eelarvesse vahendid Vabaaja tegevused TA 08109  ekslikult topelt kavandatud vahendid MTÜde toetamiseks (6000 EUR) ning lisaks 1 440 eurot, kokku 7 440 eurot. Suunata 7 440 eurot pooleli olevasse Raasiku Terviseraja katmisse kruusaga (I etapp). </t>
  </si>
  <si>
    <t xml:space="preserve">Lisada Raasiku LA eelarvesse vahendid personalikulude suurendamiseks (Assistentide, lasteaiaõpetaja abide ja lasteaiaõpetajate palgatõus) </t>
  </si>
  <si>
    <t xml:space="preserve">Lisada Pikavere MK LA  eelarvesse vahendid personalikulude suurendamiseks (Lasteaiaõpetaja abide ja lasteaiaõpetajate palgatõus) </t>
  </si>
  <si>
    <t>Lisada Huvikool Pääsulind  eelarvesse vahendid personalikulude suurendamiseks (õpetajate palgatõus)</t>
  </si>
  <si>
    <t>Lisada Raasiku Rahvamaja eelarvesse vahendid personalikulude suurendamiseks (noorsootöötaja palgakuluks)</t>
  </si>
  <si>
    <t>Jooksvad tulud</t>
  </si>
  <si>
    <t xml:space="preserve">Võtta tulude eelarvesse Harju  Maakonnaraamatukogu riigieelarve toetust aastaks 2026 summas  </t>
  </si>
  <si>
    <t xml:space="preserve">Vähendada Puudega inimeste personalide kulusid, summa täpsustati </t>
  </si>
  <si>
    <t xml:space="preserve"> Suurendada TA 9213 Üldhariduse majandamiskulusid summas 30 000 eurot ja vähendada TA 092123 Muud põhikoolid summas 30 000 eurot. </t>
  </si>
  <si>
    <t>Mõju eelarvele puudub</t>
  </si>
  <si>
    <t>Ettepanek jagada Muu hariduse rahast 50% koolide vahel lähtudes õpilaste arvust. Kogusumma on 133 632 eurot. Aruküla PK 39 720,11eurot, Raasiku PK 24 632,63 eurot ja Pikavere Mõisakool 2 463,26 eurot</t>
  </si>
  <si>
    <t>Likviidsete vahendite kasv</t>
  </si>
  <si>
    <t>Lisada Pikavere MK  eelarvesse vahendid personalikulude suurendamiseks (õpetajate palgatõus)</t>
  </si>
  <si>
    <t>Lisada eelarvesse vahendid   Ida-Harju nädalalehe Sõnumitooja väljaandmiseks (dotatsiooni suurendamine)</t>
  </si>
  <si>
    <t xml:space="preserve">Lisada Raasiku Valla Raamatukogu   eelarvesse vahendid  majandamis- (7 493 eurot)  ja personalikulude (5 403,86  eurot) suurendamiseks (raamatute ostuks riigitoetuse abil, kultuuritöötajate töötasude suurendamiseks) </t>
  </si>
  <si>
    <t>Raasiku vallamaja WC remont, sh inva WC</t>
  </si>
  <si>
    <t>Teedeinvesteeringud, sh Tehase tee 2</t>
  </si>
  <si>
    <t>Raasiku lasteaia Käbikeste rühma uue sissepääsu (trepp)rajamine ettekirjutus terviseamet</t>
  </si>
  <si>
    <t xml:space="preserve">Lisada Volikogu eelarvesse vahendid (majandamiskulud) summas 3 600 eurot volikoguistungite ülekandetasudeks ja vähendada  Vallavalitsuse personalikulusid summas 3 600 eurot. </t>
  </si>
  <si>
    <t xml:space="preserve">Lisada Vallavalitsuse eelarvesse vahendid (majandamiskulud) summas 2 000 eurot motivatsiooniüritusteks ja vähendada  Vallavalitsuse personalikulusid summas 2 000 eurot. </t>
  </si>
  <si>
    <t>Lisada Raasiku Vallavalitsuse eelarvesse vahendid E-ITS konsultatsioonide, infoturbejuhi teenuse sisseostmiseks (hõlmab ka E-ITS rakendamise juhtimist, kus vastutavatele tehakse ülesanded, tuuakse välja puudused jne aga meetmed peab ise kommenteerima). Sellest suurem osa on ühekordne tasu</t>
  </si>
  <si>
    <t>Koalitsiooni ettepanekud</t>
  </si>
  <si>
    <t>Vallavalitsuse ettepanekud</t>
  </si>
  <si>
    <t>Noortespordi toetuste summa jätta 2025. aasta tasemele. Suunata pearaha ülejääk RVS majanduskuludesse</t>
  </si>
  <si>
    <t>Vallavalitsus otsustas</t>
  </si>
  <si>
    <t>Toetada</t>
  </si>
  <si>
    <t>Suurendada summa 50 000 euroni, vastavalt võetud pakkumistele</t>
  </si>
  <si>
    <t>Mõju eelarvele ei ole välja toodud</t>
  </si>
  <si>
    <t xml:space="preserve">Mitte lisada kuluna eelarvesse Maili Hirlak poolt tehtud ettepanek lumelükkamise ja generaatorite veoks soetatava auto ostuks.
Põhjendused: 
Mõju eelarvele  puudub. (vaadata tuleks ca 5 aasta perspektiivis ning võrrelda sisseostetava teenuse hinnaga)
Puudub tegevusplaan tehnika ekspluatatsiooniks. (kus, millal, milleks ja kes seda kasutama hakkab ning milline on prognoositav aastane läbisõit)
Kuna tehnika mida tahetakse soetada on juba kasutatud ja hinnaks ca 80.000.-!!! siis on tulevased remondi ja muud jooksvad ekspl. kulud on ettearvamatud .(nt.kütus,rehvid). Lumetõrje puhul on tegemist valdavalt töövälisel ajal tehtava tööga ning siis tekkivad ka ületunnid ja mille tasude suurust pole võimalik ette prognoosida.
Meie tänastel töömeestel pole kogemusi ega oskusi lumetõrje töödeks vastava tehnikaga ka see on puht majanduslik lisa risk.
Generaatorite vedu on samuti rumal ettekääne kuna me paneme oma kriisivõimekuse ühele autole mis ei pruugi töökorras olla hetkel kui tekkib kriis.(lihtsam on keskenduda koostööle asutustega kellel on see võimekus nt. meie vabatahtlikud päästjad vms. asutus-ettevõte.)
Tehkem põhjalikum ja läbimõeldum lumetõrje hange ning tõhustagem selle täitmise järelvalvet.
 </t>
  </si>
  <si>
    <t>Ei toeta, reaalne moodulite ost/rent ei vasta hinnapakkumisele</t>
  </si>
  <si>
    <t>Ei toeta, puudub põhjendus</t>
  </si>
  <si>
    <t>Ei toeta, vajab detailset arutelu. Tuleme tagasi 2027. aasta eelarve planeerimisel</t>
  </si>
  <si>
    <t xml:space="preserve"> Ei toeta ettepanekut, kuna vallavalitsus soovib tõsta teenuse kvaliteeti. Auto kasutusrendiks (liising) korraldatakse hange. Hind selgub protsessi käigus</t>
  </si>
  <si>
    <t>Toetada rahaliselt järgmisi objekte:</t>
  </si>
  <si>
    <t>* Raasiku Tehase tee veejaama rekonstrueerimine</t>
  </si>
  <si>
    <t>* Raasiku Tehase tee piirkonna ja keskasula veesüsteemide ühendamine</t>
  </si>
  <si>
    <t>* Raasiku Teemeistri tn ÜVK rajamine</t>
  </si>
  <si>
    <t>Toetada. Planeeritud teede investeeringute summa sisse. Osakonnajuht kontrollis kergtee pikkust. Õige pikkus on 230 m</t>
  </si>
  <si>
    <t>Vastavalt KIKi muudetud otsusele nr 2026/4-7/317, vähendati projekti kogusumma 293 830,40  euroni, vastavalt ka vähenes omaosalus 58 766,08 euroni</t>
  </si>
  <si>
    <t>Mitte toetada. ALA personalikulud 2026. a. projektis on 1 411 414,30 eurot. Arvestuse järgi ALA tuleb rahaliselt välja talle 2026. aastal eelarveprojektis eraldatud palgakuluga. Saab tõsta nii õpetajate, assistentide kui ka lasteaiaüpetajate palka, ka teised töötajad saavad 3,5% palgalisa</t>
  </si>
  <si>
    <t>Ei toeta.  reaalne moodulite ost/rent ei vasta hinnapakkumisele</t>
  </si>
  <si>
    <t>Vajab täpsustamist, vajadusel tuleb kaaluda lisaeelarvega vastavalt võimekusele</t>
  </si>
  <si>
    <t>Ettepaneku summa</t>
  </si>
  <si>
    <t>Heaks kiidetud summa</t>
  </si>
  <si>
    <t>Toetada. (Tehase tee 2, Raasiku kergtee ehitus  71 870 eur) Planeeritud teede investeeringute summa sisse. Osakonnajuht kontrollis kergtee pikkust. Õige pikkus on 230 m</t>
  </si>
  <si>
    <t>Jooksvad kulud, mõju eelarvele puudub</t>
  </si>
  <si>
    <t>Lisada 2026.a eelarvesse, jooksvad kulud</t>
  </si>
  <si>
    <t>Volikoguliige P.Savisild</t>
  </si>
  <si>
    <t>Lisada Norsootöö ja noortekeskused  eelarvesse vahendid noorte tegevuste ja projektide toetamiseks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</si>
</sst>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
    <numFmt numFmtId="165" formatCode="#,##0.00\ [$€-425]"/>
    <numFmt numFmtId="166" formatCode="#,##0.00\ [$€-41A]"/>
    <numFmt numFmtId="167" formatCode="&quot;$&quot;#,##0.00"/>
  </numFmts>
  <fonts count="20"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font>
    <font>
      <sz val="11"/>
      <name val="Aptos Narrow"/>
      <family val="2"/>
    </font>
    <font>
      <sz val="11"/>
      <color theme="1"/>
      <name val="Aptos Narrow"/>
      <family val="2"/>
    </font>
    <font>
      <sz val="11"/>
      <color theme="1"/>
      <name val="Aptos Narrow"/>
      <family val="2"/>
    </font>
    <font>
      <sz val="12"/>
      <color theme="1"/>
      <name val="Times New Roman"/>
      <family val="1"/>
    </font>
    <font>
      <sz val="11"/>
      <color theme="1"/>
      <name val="Aptos Narrow"/>
      <family val="2"/>
      <scheme val="major"/>
    </font>
    <font>
      <b/>
      <sz val="11"/>
      <color theme="1"/>
      <name val="Aptos Narrow"/>
      <family val="2"/>
    </font>
    <font>
      <sz val="11"/>
      <color theme="1"/>
      <name val="Calibri"/>
      <family val="2"/>
    </font>
    <font>
      <b/>
      <sz val="11"/>
      <color theme="1"/>
      <name val="Aptos Narrow"/>
      <family val="2"/>
      <scheme val="minor"/>
    </font>
    <font>
      <b/>
      <sz val="14"/>
      <color theme="1"/>
      <name val="Aptos Narrow"/>
      <family val="2"/>
    </font>
    <font>
      <sz val="14"/>
      <name val="Aptos Narrow"/>
      <family val="2"/>
    </font>
    <font>
      <b/>
      <sz val="11"/>
      <color theme="1"/>
      <name val="Aptos Narrow"/>
      <family val="2"/>
      <scheme val="major"/>
    </font>
    <font>
      <sz val="10"/>
      <color theme="1"/>
      <name val="Aptos Narrow"/>
      <family val="2"/>
      <scheme val="minor"/>
    </font>
  </fonts>
  <fills count="6">
    <fill>
      <patternFill patternType="none"/>
    </fill>
    <fill>
      <patternFill patternType="gray125"/>
    </fill>
    <fill>
      <patternFill patternType="solid">
        <fgColor rgb="FFFDE9D9"/>
        <bgColor rgb="FFFDE9D9"/>
      </patternFill>
    </fill>
    <fill>
      <patternFill patternType="solid">
        <fgColor rgb="FFFFFF00"/>
        <bgColor rgb="FFFFFF00"/>
      </patternFill>
    </fill>
    <fill>
      <patternFill patternType="solid">
        <fgColor rgb="FFFFFF00"/>
        <bgColor indexed="64"/>
      </patternFill>
    </fill>
    <fill>
      <patternFill patternType="solid">
        <fgColor theme="9" tint="0.7999816888943144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6" fillId="0" borderId="0" xfId="0" applyFont="1"/>
    <xf numFmtId="0" fontId="7" fillId="2" borderId="1" xfId="0" applyFont="1" applyFill="1" applyBorder="1"/>
    <xf numFmtId="0" fontId="9" fillId="0" borderId="1" xfId="0" applyFont="1" applyBorder="1"/>
    <xf numFmtId="0" fontId="9" fillId="0" borderId="1" xfId="0" applyFont="1" applyBorder="1" applyAlignment="1">
      <alignment wrapText="1"/>
    </xf>
    <xf numFmtId="164" fontId="9" fillId="0" borderId="1" xfId="0" applyNumberFormat="1" applyFont="1" applyBorder="1"/>
    <xf numFmtId="164" fontId="7" fillId="0" borderId="1" xfId="0" applyNumberFormat="1" applyFont="1" applyBorder="1"/>
    <xf numFmtId="164" fontId="7" fillId="0" borderId="1" xfId="0" applyNumberFormat="1" applyFont="1" applyBorder="1" applyAlignment="1">
      <alignment horizontal="right"/>
    </xf>
    <xf numFmtId="164" fontId="9" fillId="0" borderId="1" xfId="0" applyNumberFormat="1" applyFont="1" applyBorder="1" applyAlignment="1">
      <alignment wrapText="1"/>
    </xf>
    <xf numFmtId="0" fontId="7" fillId="0" borderId="1" xfId="0" applyFont="1" applyBorder="1" applyAlignment="1">
      <alignment horizontal="right" wrapText="1"/>
    </xf>
    <xf numFmtId="164" fontId="7" fillId="0" borderId="1" xfId="0" applyNumberFormat="1" applyFont="1" applyBorder="1" applyAlignment="1">
      <alignment wrapText="1"/>
    </xf>
    <xf numFmtId="0" fontId="9" fillId="0" borderId="1" xfId="0" applyFont="1" applyBorder="1" applyAlignment="1">
      <alignment horizontal="right" wrapText="1"/>
    </xf>
    <xf numFmtId="0" fontId="9" fillId="0" borderId="1" xfId="0" applyFont="1" applyBorder="1" applyAlignment="1">
      <alignment horizontal="left" vertical="center" wrapText="1"/>
    </xf>
    <xf numFmtId="0" fontId="7" fillId="0" borderId="1" xfId="0" applyFont="1" applyBorder="1" applyAlignment="1">
      <alignment horizontal="right" vertical="center" wrapText="1"/>
    </xf>
    <xf numFmtId="0" fontId="9" fillId="0" borderId="1" xfId="0" applyFont="1" applyBorder="1" applyAlignment="1">
      <alignment horizontal="right"/>
    </xf>
    <xf numFmtId="0" fontId="10" fillId="0" borderId="1" xfId="0" applyFont="1" applyBorder="1" applyAlignment="1">
      <alignment wrapText="1"/>
    </xf>
    <xf numFmtId="166" fontId="13" fillId="4" borderId="1" xfId="0" applyNumberFormat="1" applyFont="1" applyFill="1" applyBorder="1"/>
    <xf numFmtId="4" fontId="11" fillId="0" borderId="8" xfId="0" applyNumberFormat="1" applyFont="1" applyBorder="1"/>
    <xf numFmtId="165" fontId="12" fillId="0" borderId="8" xfId="0" applyNumberFormat="1" applyFont="1" applyBorder="1"/>
    <xf numFmtId="0" fontId="12" fillId="0" borderId="0" xfId="0" applyFont="1" applyAlignment="1">
      <alignment wrapText="1"/>
    </xf>
    <xf numFmtId="0" fontId="9" fillId="0" borderId="2" xfId="0" applyFont="1" applyBorder="1"/>
    <xf numFmtId="164" fontId="9" fillId="0" borderId="3" xfId="0" applyNumberFormat="1" applyFont="1" applyBorder="1"/>
    <xf numFmtId="0" fontId="13" fillId="3" borderId="6" xfId="0" applyFont="1" applyFill="1" applyBorder="1" applyAlignment="1">
      <alignment horizontal="right"/>
    </xf>
    <xf numFmtId="0" fontId="13" fillId="4" borderId="1" xfId="0" applyFont="1" applyFill="1" applyBorder="1" applyAlignment="1">
      <alignment horizontal="right" wrapText="1"/>
    </xf>
    <xf numFmtId="164" fontId="13" fillId="4" borderId="1" xfId="0" applyNumberFormat="1" applyFont="1" applyFill="1" applyBorder="1"/>
    <xf numFmtId="0" fontId="12" fillId="0" borderId="0" xfId="0" applyFont="1" applyAlignment="1">
      <alignment horizontal="justify" vertical="center"/>
    </xf>
    <xf numFmtId="164" fontId="9" fillId="0" borderId="4" xfId="0" applyNumberFormat="1" applyFont="1" applyBorder="1"/>
    <xf numFmtId="0" fontId="12" fillId="0" borderId="10" xfId="0" applyFont="1" applyBorder="1" applyAlignment="1">
      <alignment wrapText="1"/>
    </xf>
    <xf numFmtId="0" fontId="14" fillId="0" borderId="0" xfId="0" applyFont="1"/>
    <xf numFmtId="0" fontId="10" fillId="0" borderId="1" xfId="0" applyFont="1" applyBorder="1" applyAlignment="1">
      <alignment horizontal="left" wrapText="1"/>
    </xf>
    <xf numFmtId="0" fontId="16" fillId="2" borderId="1" xfId="0" applyFont="1" applyFill="1" applyBorder="1"/>
    <xf numFmtId="0" fontId="18" fillId="4" borderId="0" xfId="0" applyFont="1" applyFill="1" applyAlignment="1">
      <alignment horizontal="right" wrapText="1"/>
    </xf>
    <xf numFmtId="0" fontId="0" fillId="5" borderId="0" xfId="0" applyFill="1"/>
    <xf numFmtId="0" fontId="0" fillId="5" borderId="10" xfId="0" applyFill="1" applyBorder="1"/>
    <xf numFmtId="0" fontId="15" fillId="5" borderId="10" xfId="0" applyFont="1" applyFill="1" applyBorder="1"/>
    <xf numFmtId="0" fontId="10" fillId="0" borderId="2" xfId="0" applyFont="1" applyBorder="1" applyAlignment="1">
      <alignment horizontal="left" wrapText="1"/>
    </xf>
    <xf numFmtId="0" fontId="4" fillId="0" borderId="10" xfId="0" applyFont="1" applyBorder="1"/>
    <xf numFmtId="0" fontId="19" fillId="0" borderId="10" xfId="0" applyFont="1" applyBorder="1" applyAlignment="1">
      <alignment horizontal="left" vertical="center" wrapText="1"/>
    </xf>
    <xf numFmtId="0" fontId="0" fillId="0" borderId="10" xfId="0" applyBorder="1"/>
    <xf numFmtId="0" fontId="4" fillId="0" borderId="10" xfId="0" applyFont="1" applyBorder="1" applyAlignment="1">
      <alignment horizontal="center" vertical="center" wrapText="1"/>
    </xf>
    <xf numFmtId="0" fontId="7" fillId="2" borderId="2" xfId="0" applyFont="1" applyFill="1" applyBorder="1"/>
    <xf numFmtId="0" fontId="9" fillId="0" borderId="15" xfId="0" applyFont="1" applyBorder="1" applyAlignment="1">
      <alignment wrapText="1"/>
    </xf>
    <xf numFmtId="0" fontId="9" fillId="0" borderId="16" xfId="0" applyFont="1" applyBorder="1" applyAlignment="1">
      <alignment wrapText="1"/>
    </xf>
    <xf numFmtId="0" fontId="9" fillId="0" borderId="17" xfId="0" applyFont="1" applyBorder="1" applyAlignment="1">
      <alignment horizontal="right" wrapText="1"/>
    </xf>
    <xf numFmtId="0" fontId="9" fillId="4" borderId="14" xfId="0" applyFont="1" applyFill="1" applyBorder="1" applyAlignment="1">
      <alignment wrapText="1"/>
    </xf>
    <xf numFmtId="0" fontId="10" fillId="0" borderId="2" xfId="0" applyFont="1" applyBorder="1" applyAlignment="1">
      <alignment horizontal="right" wrapText="1"/>
    </xf>
    <xf numFmtId="0" fontId="9" fillId="0" borderId="2" xfId="0" applyFont="1" applyBorder="1" applyAlignment="1">
      <alignment horizontal="right" wrapText="1"/>
    </xf>
    <xf numFmtId="0" fontId="9" fillId="4" borderId="2" xfId="0" applyFont="1" applyFill="1" applyBorder="1" applyAlignment="1">
      <alignment wrapText="1"/>
    </xf>
    <xf numFmtId="0" fontId="9" fillId="0" borderId="2" xfId="0" applyFont="1" applyBorder="1" applyAlignment="1">
      <alignment horizontal="right"/>
    </xf>
    <xf numFmtId="0" fontId="15" fillId="5" borderId="0" xfId="0" applyFont="1" applyFill="1"/>
    <xf numFmtId="0" fontId="9" fillId="0" borderId="2" xfId="0" applyFont="1" applyBorder="1" applyAlignment="1">
      <alignment wrapText="1"/>
    </xf>
    <xf numFmtId="0" fontId="3" fillId="0" borderId="10" xfId="0" applyFont="1" applyBorder="1" applyAlignment="1">
      <alignment horizontal="center" vertical="center" wrapText="1"/>
    </xf>
    <xf numFmtId="167" fontId="10" fillId="0" borderId="2" xfId="0" applyNumberFormat="1" applyFont="1" applyBorder="1" applyAlignment="1">
      <alignment horizontal="center" vertical="center" wrapText="1"/>
    </xf>
    <xf numFmtId="0" fontId="9" fillId="0" borderId="10" xfId="0" applyFont="1" applyBorder="1" applyAlignment="1">
      <alignment horizontal="right" wrapText="1"/>
    </xf>
    <xf numFmtId="0" fontId="9" fillId="0" borderId="10" xfId="0" applyFont="1" applyBorder="1" applyAlignment="1">
      <alignment horizontal="left" wrapText="1"/>
    </xf>
    <xf numFmtId="0" fontId="9" fillId="0" borderId="1" xfId="0" applyFont="1" applyBorder="1" applyAlignment="1">
      <alignment horizontal="center" vertical="center" wrapText="1"/>
    </xf>
    <xf numFmtId="0" fontId="3" fillId="0" borderId="10" xfId="0" applyFont="1" applyBorder="1"/>
    <xf numFmtId="0" fontId="10" fillId="0" borderId="10" xfId="0" applyFont="1" applyBorder="1" applyAlignment="1">
      <alignment horizontal="center" vertical="center" wrapText="1"/>
    </xf>
    <xf numFmtId="0" fontId="10" fillId="0" borderId="2" xfId="0" applyFont="1" applyBorder="1" applyAlignment="1">
      <alignment wrapText="1"/>
    </xf>
    <xf numFmtId="0" fontId="10" fillId="0" borderId="12" xfId="0" applyFont="1" applyBorder="1" applyAlignment="1">
      <alignment wrapText="1"/>
    </xf>
    <xf numFmtId="0" fontId="10" fillId="0" borderId="18" xfId="0" applyFont="1" applyBorder="1" applyAlignment="1">
      <alignment wrapText="1"/>
    </xf>
    <xf numFmtId="0" fontId="5" fillId="0" borderId="8" xfId="0" applyFont="1" applyBorder="1" applyAlignment="1">
      <alignment wrapText="1"/>
    </xf>
    <xf numFmtId="4" fontId="9" fillId="0" borderId="3" xfId="0" applyNumberFormat="1" applyFont="1" applyBorder="1"/>
    <xf numFmtId="4" fontId="10" fillId="0" borderId="3" xfId="0" applyNumberFormat="1" applyFont="1" applyBorder="1"/>
    <xf numFmtId="166" fontId="13" fillId="4" borderId="19" xfId="0" applyNumberFormat="1" applyFont="1" applyFill="1" applyBorder="1"/>
    <xf numFmtId="4" fontId="9" fillId="0" borderId="10" xfId="0" applyNumberFormat="1" applyFont="1" applyBorder="1"/>
    <xf numFmtId="4" fontId="10" fillId="0" borderId="10" xfId="0" applyNumberFormat="1" applyFont="1" applyBorder="1"/>
    <xf numFmtId="4" fontId="12" fillId="0" borderId="10" xfId="0" applyNumberFormat="1" applyFont="1" applyBorder="1"/>
    <xf numFmtId="4" fontId="5" fillId="0" borderId="10" xfId="0" applyNumberFormat="1" applyFont="1" applyBorder="1"/>
    <xf numFmtId="4" fontId="11" fillId="0" borderId="10" xfId="0" applyNumberFormat="1" applyFont="1" applyBorder="1"/>
    <xf numFmtId="164" fontId="9" fillId="0" borderId="10" xfId="0" applyNumberFormat="1" applyFont="1" applyBorder="1"/>
    <xf numFmtId="165" fontId="12" fillId="0" borderId="10" xfId="0" applyNumberFormat="1" applyFont="1" applyBorder="1"/>
    <xf numFmtId="0" fontId="13" fillId="2" borderId="1" xfId="0" applyFont="1" applyFill="1" applyBorder="1" applyAlignment="1">
      <alignment horizontal="center" vertical="center" wrapText="1"/>
    </xf>
    <xf numFmtId="4" fontId="9" fillId="0" borderId="1" xfId="0" applyNumberFormat="1" applyFont="1" applyBorder="1"/>
    <xf numFmtId="0" fontId="2" fillId="0" borderId="10" xfId="0" applyFont="1" applyBorder="1" applyAlignment="1">
      <alignment horizontal="center" vertical="center" wrapText="1"/>
    </xf>
    <xf numFmtId="0" fontId="10" fillId="4" borderId="2" xfId="0" applyFont="1" applyFill="1" applyBorder="1" applyAlignment="1">
      <alignment horizontal="right" wrapText="1"/>
    </xf>
    <xf numFmtId="164" fontId="7" fillId="0" borderId="5" xfId="0" applyNumberFormat="1" applyFont="1" applyBorder="1" applyAlignment="1">
      <alignment horizontal="right"/>
    </xf>
    <xf numFmtId="164" fontId="7" fillId="3" borderId="10" xfId="0" applyNumberFormat="1" applyFont="1" applyFill="1" applyBorder="1"/>
    <xf numFmtId="0" fontId="7" fillId="0" borderId="5" xfId="0" applyFont="1" applyBorder="1" applyAlignment="1">
      <alignment horizontal="right"/>
    </xf>
    <xf numFmtId="0" fontId="7" fillId="3" borderId="10" xfId="0" applyFont="1" applyFill="1" applyBorder="1" applyAlignment="1">
      <alignment horizontal="right"/>
    </xf>
    <xf numFmtId="0" fontId="9" fillId="0" borderId="5" xfId="0" applyFont="1" applyBorder="1"/>
    <xf numFmtId="0" fontId="9" fillId="3" borderId="10" xfId="0" applyFont="1" applyFill="1" applyBorder="1" applyAlignment="1">
      <alignment wrapText="1"/>
    </xf>
    <xf numFmtId="0" fontId="9" fillId="0" borderId="8" xfId="0" applyFont="1" applyBorder="1" applyAlignment="1">
      <alignment wrapText="1"/>
    </xf>
    <xf numFmtId="4" fontId="9" fillId="0" borderId="11" xfId="0" applyNumberFormat="1" applyFont="1" applyBorder="1"/>
    <xf numFmtId="0" fontId="13" fillId="2" borderId="2" xfId="0" applyFont="1" applyFill="1" applyBorder="1" applyAlignment="1">
      <alignment horizontal="left" wrapText="1"/>
    </xf>
    <xf numFmtId="0" fontId="8" fillId="0" borderId="3" xfId="0" applyFont="1" applyBorder="1"/>
    <xf numFmtId="0" fontId="8" fillId="0" borderId="11" xfId="0" applyFont="1" applyBorder="1"/>
    <xf numFmtId="0" fontId="16" fillId="2" borderId="2" xfId="0" applyFont="1" applyFill="1" applyBorder="1" applyAlignment="1">
      <alignment horizontal="left" wrapText="1"/>
    </xf>
    <xf numFmtId="0" fontId="17" fillId="0" borderId="3" xfId="0" applyFont="1" applyBorder="1"/>
    <xf numFmtId="0" fontId="17" fillId="0" borderId="11" xfId="0" applyFont="1" applyBorder="1"/>
    <xf numFmtId="0" fontId="7" fillId="2" borderId="7" xfId="0" applyFont="1" applyFill="1" applyBorder="1" applyAlignment="1">
      <alignment horizontal="left" wrapText="1"/>
    </xf>
    <xf numFmtId="0" fontId="8" fillId="0" borderId="8" xfId="0" applyFont="1" applyBorder="1"/>
    <xf numFmtId="0" fontId="8" fillId="0" borderId="9" xfId="0" applyFont="1" applyBorder="1"/>
    <xf numFmtId="0" fontId="7" fillId="2" borderId="2" xfId="0" applyFont="1" applyFill="1" applyBorder="1" applyAlignment="1">
      <alignment horizontal="left" wrapText="1"/>
    </xf>
    <xf numFmtId="0" fontId="8" fillId="0" borderId="4" xfId="0" applyFont="1" applyBorder="1"/>
    <xf numFmtId="0" fontId="13" fillId="2" borderId="7" xfId="0" applyFont="1" applyFill="1" applyBorder="1" applyAlignment="1">
      <alignment horizontal="left" wrapText="1"/>
    </xf>
    <xf numFmtId="0" fontId="7" fillId="2" borderId="2" xfId="0" applyFont="1" applyFill="1" applyBorder="1" applyAlignment="1">
      <alignment horizontal="left"/>
    </xf>
    <xf numFmtId="0" fontId="10" fillId="0" borderId="12" xfId="0" applyFont="1" applyBorder="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1"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A714-4771-4AE0-A0C3-86F7554C05E9}">
  <dimension ref="A1:F988"/>
  <sheetViews>
    <sheetView tabSelected="1" topLeftCell="B25" zoomScale="131" zoomScaleNormal="131" workbookViewId="0">
      <selection activeCell="E32" sqref="E32"/>
    </sheetView>
  </sheetViews>
  <sheetFormatPr defaultColWidth="12.6640625" defaultRowHeight="14.4" x14ac:dyDescent="0.3"/>
  <cols>
    <col min="1" max="1" width="4.21875" customWidth="1"/>
    <col min="2" max="2" width="56" customWidth="1"/>
    <col min="3" max="4" width="11.88671875" customWidth="1"/>
    <col min="5" max="5" width="36.21875" customWidth="1"/>
    <col min="6" max="6" width="39.77734375" customWidth="1"/>
    <col min="7" max="27" width="7.6640625" customWidth="1"/>
  </cols>
  <sheetData>
    <row r="1" spans="1:6" ht="14.25" customHeight="1" x14ac:dyDescent="0.3">
      <c r="A1" s="1" t="s">
        <v>0</v>
      </c>
    </row>
    <row r="2" spans="1:6" ht="43.8" customHeight="1" x14ac:dyDescent="0.35">
      <c r="A2" s="2" t="s">
        <v>1</v>
      </c>
      <c r="B2" s="30" t="s">
        <v>66</v>
      </c>
      <c r="C2" s="72" t="s">
        <v>86</v>
      </c>
      <c r="D2" s="72" t="s">
        <v>87</v>
      </c>
      <c r="E2" s="40" t="s">
        <v>2</v>
      </c>
      <c r="F2" s="33" t="s">
        <v>68</v>
      </c>
    </row>
    <row r="3" spans="1:6" ht="14.25" customHeight="1" thickBot="1" x14ac:dyDescent="0.35">
      <c r="A3" s="84" t="s">
        <v>3</v>
      </c>
      <c r="B3" s="85"/>
      <c r="C3" s="86"/>
      <c r="D3" s="85"/>
      <c r="E3" s="86"/>
      <c r="F3" s="33"/>
    </row>
    <row r="4" spans="1:6" ht="43.5" customHeight="1" x14ac:dyDescent="0.3">
      <c r="A4" s="3">
        <v>1</v>
      </c>
      <c r="B4" s="58" t="s">
        <v>45</v>
      </c>
      <c r="C4" s="65">
        <v>46069.31</v>
      </c>
      <c r="D4" s="83">
        <v>46069.31</v>
      </c>
      <c r="E4" s="41"/>
      <c r="F4" s="38"/>
    </row>
    <row r="5" spans="1:6" ht="43.5" customHeight="1" x14ac:dyDescent="0.3">
      <c r="A5" s="3">
        <v>2</v>
      </c>
      <c r="B5" s="58" t="s">
        <v>46</v>
      </c>
      <c r="C5" s="66">
        <v>34183.22</v>
      </c>
      <c r="D5" s="66">
        <v>34183.22</v>
      </c>
      <c r="E5" s="82"/>
      <c r="F5" s="38"/>
    </row>
    <row r="6" spans="1:6" ht="43.5" customHeight="1" x14ac:dyDescent="0.3">
      <c r="A6" s="3">
        <v>3</v>
      </c>
      <c r="B6" s="58" t="s">
        <v>47</v>
      </c>
      <c r="C6" s="67">
        <v>2817.83</v>
      </c>
      <c r="D6" s="67">
        <v>2817.83</v>
      </c>
      <c r="E6" s="82"/>
      <c r="F6" s="38"/>
    </row>
    <row r="7" spans="1:6" ht="43.5" customHeight="1" x14ac:dyDescent="0.3">
      <c r="A7" s="3">
        <v>4</v>
      </c>
      <c r="B7" s="58" t="s">
        <v>56</v>
      </c>
      <c r="C7" s="68">
        <v>13123.06</v>
      </c>
      <c r="D7" s="68">
        <v>13123.06</v>
      </c>
      <c r="E7" s="82"/>
      <c r="F7" s="38"/>
    </row>
    <row r="8" spans="1:6" ht="43.5" customHeight="1" x14ac:dyDescent="0.3">
      <c r="A8" s="3">
        <v>5</v>
      </c>
      <c r="B8" s="58" t="s">
        <v>48</v>
      </c>
      <c r="C8" s="69">
        <f>818.86+1204.2</f>
        <v>2023.06</v>
      </c>
      <c r="D8" s="17">
        <f>818.86+1204.2</f>
        <v>2023.06</v>
      </c>
      <c r="E8" s="42"/>
      <c r="F8" s="38"/>
    </row>
    <row r="9" spans="1:6" ht="43.5" customHeight="1" x14ac:dyDescent="0.3">
      <c r="A9" s="3">
        <v>6</v>
      </c>
      <c r="B9" s="50" t="s">
        <v>92</v>
      </c>
      <c r="C9" s="65">
        <f>3000+C81</f>
        <v>3000</v>
      </c>
      <c r="D9" s="62">
        <f>3000</f>
        <v>3000</v>
      </c>
      <c r="E9" s="42"/>
      <c r="F9" s="38"/>
    </row>
    <row r="10" spans="1:6" ht="43.5" customHeight="1" x14ac:dyDescent="0.3">
      <c r="A10" s="3">
        <v>7</v>
      </c>
      <c r="B10" s="58" t="s">
        <v>41</v>
      </c>
      <c r="C10" s="66">
        <v>7225.2</v>
      </c>
      <c r="D10" s="63">
        <v>7225.2</v>
      </c>
      <c r="E10" s="42"/>
      <c r="F10" s="38"/>
    </row>
    <row r="11" spans="1:6" ht="43.5" customHeight="1" x14ac:dyDescent="0.3">
      <c r="A11" s="3">
        <v>8</v>
      </c>
      <c r="B11" s="58" t="s">
        <v>57</v>
      </c>
      <c r="C11" s="66">
        <v>3206.4</v>
      </c>
      <c r="D11" s="63">
        <v>3206.4</v>
      </c>
      <c r="E11" s="42"/>
      <c r="F11" s="38"/>
    </row>
    <row r="12" spans="1:6" ht="43.5" customHeight="1" x14ac:dyDescent="0.3">
      <c r="A12" s="3">
        <v>9</v>
      </c>
      <c r="B12" s="58" t="s">
        <v>42</v>
      </c>
      <c r="C12" s="70">
        <v>7423</v>
      </c>
      <c r="D12" s="21">
        <v>7423</v>
      </c>
      <c r="E12" s="42"/>
      <c r="F12" s="38"/>
    </row>
    <row r="13" spans="1:6" ht="43.5" customHeight="1" x14ac:dyDescent="0.3">
      <c r="A13" s="3">
        <v>10</v>
      </c>
      <c r="B13" s="58" t="s">
        <v>43</v>
      </c>
      <c r="C13" s="70">
        <v>7200</v>
      </c>
      <c r="D13" s="21">
        <v>7200</v>
      </c>
      <c r="E13" s="42"/>
      <c r="F13" s="38"/>
    </row>
    <row r="14" spans="1:6" ht="56.4" customHeight="1" x14ac:dyDescent="0.3">
      <c r="A14" s="3">
        <v>11</v>
      </c>
      <c r="B14" s="50" t="s">
        <v>58</v>
      </c>
      <c r="C14" s="71">
        <v>12896.86</v>
      </c>
      <c r="D14" s="18">
        <v>12896.86</v>
      </c>
      <c r="E14" s="42"/>
      <c r="F14" s="38"/>
    </row>
    <row r="15" spans="1:6" ht="54.6" customHeight="1" x14ac:dyDescent="0.3">
      <c r="A15" s="3">
        <v>12</v>
      </c>
      <c r="B15" s="59" t="s">
        <v>64</v>
      </c>
      <c r="C15" s="70">
        <v>25000</v>
      </c>
      <c r="D15" s="21">
        <v>25000</v>
      </c>
      <c r="E15" s="42"/>
      <c r="F15" s="38"/>
    </row>
    <row r="16" spans="1:6" ht="43.5" customHeight="1" x14ac:dyDescent="0.3">
      <c r="A16" s="20">
        <v>13</v>
      </c>
      <c r="B16" s="60" t="s">
        <v>51</v>
      </c>
      <c r="C16" s="70">
        <v>-14855.76</v>
      </c>
      <c r="D16" s="21">
        <v>-14855.76</v>
      </c>
      <c r="E16" s="42"/>
      <c r="F16" s="38"/>
    </row>
    <row r="17" spans="1:6" ht="79.8" customHeight="1" thickBot="1" x14ac:dyDescent="0.35">
      <c r="A17" s="3">
        <v>14</v>
      </c>
      <c r="B17" s="61" t="s">
        <v>44</v>
      </c>
      <c r="C17" s="70">
        <v>1440</v>
      </c>
      <c r="D17" s="21">
        <v>1440</v>
      </c>
      <c r="E17" s="43" t="s">
        <v>13</v>
      </c>
      <c r="F17" s="38"/>
    </row>
    <row r="18" spans="1:6" ht="43.5" customHeight="1" x14ac:dyDescent="0.3">
      <c r="A18" s="3"/>
      <c r="B18" s="22" t="s">
        <v>22</v>
      </c>
      <c r="C18" s="64">
        <f>SUM(C4:C17)</f>
        <v>150752.18</v>
      </c>
      <c r="D18" s="16">
        <f>SUM(D4:D17)</f>
        <v>150752.18</v>
      </c>
      <c r="E18" s="44"/>
      <c r="F18" s="38"/>
    </row>
    <row r="19" spans="1:6" ht="14.25" customHeight="1" x14ac:dyDescent="0.3">
      <c r="A19" s="84" t="s">
        <v>49</v>
      </c>
      <c r="B19" s="85"/>
      <c r="C19" s="85"/>
      <c r="D19" s="85"/>
      <c r="E19" s="86"/>
      <c r="F19" s="38"/>
    </row>
    <row r="20" spans="1:6" ht="43.5" customHeight="1" x14ac:dyDescent="0.3">
      <c r="A20" s="3">
        <v>2</v>
      </c>
      <c r="B20" s="19" t="s">
        <v>50</v>
      </c>
      <c r="C20" s="5">
        <v>7493</v>
      </c>
      <c r="D20" s="5">
        <v>7493</v>
      </c>
      <c r="E20" s="46" t="s">
        <v>55</v>
      </c>
      <c r="F20" s="38"/>
    </row>
    <row r="21" spans="1:6" ht="43.5" customHeight="1" x14ac:dyDescent="0.3">
      <c r="A21" s="3"/>
      <c r="B21" s="23" t="s">
        <v>22</v>
      </c>
      <c r="C21" s="24">
        <f>SUM(C20:C20)</f>
        <v>7493</v>
      </c>
      <c r="D21" s="24">
        <f>SUM(D20:D20)</f>
        <v>7493</v>
      </c>
      <c r="E21" s="47"/>
      <c r="F21" s="38"/>
    </row>
    <row r="22" spans="1:6" ht="14.25" customHeight="1" x14ac:dyDescent="0.3">
      <c r="A22" s="84" t="s">
        <v>53</v>
      </c>
      <c r="B22" s="85"/>
      <c r="C22" s="85"/>
      <c r="D22" s="85"/>
      <c r="E22" s="86"/>
      <c r="F22" s="38"/>
    </row>
    <row r="23" spans="1:6" ht="49.2" customHeight="1" x14ac:dyDescent="0.3">
      <c r="A23" s="3">
        <v>1</v>
      </c>
      <c r="B23" s="25" t="s">
        <v>52</v>
      </c>
      <c r="C23" s="5"/>
      <c r="D23" s="5"/>
      <c r="E23" s="45" t="s">
        <v>53</v>
      </c>
      <c r="F23" s="38"/>
    </row>
    <row r="24" spans="1:6" ht="72" customHeight="1" x14ac:dyDescent="0.3">
      <c r="A24" s="20">
        <v>2</v>
      </c>
      <c r="B24" s="27" t="s">
        <v>62</v>
      </c>
      <c r="C24" s="26"/>
      <c r="D24" s="26"/>
      <c r="E24" s="45" t="s">
        <v>53</v>
      </c>
      <c r="F24" s="38"/>
    </row>
    <row r="25" spans="1:6" ht="63" customHeight="1" x14ac:dyDescent="0.3">
      <c r="A25" s="3">
        <v>3</v>
      </c>
      <c r="B25" s="19" t="s">
        <v>54</v>
      </c>
      <c r="C25" s="5"/>
      <c r="D25" s="5"/>
      <c r="E25" s="45" t="s">
        <v>53</v>
      </c>
      <c r="F25" s="38"/>
    </row>
    <row r="26" spans="1:6" ht="44.4" customHeight="1" x14ac:dyDescent="0.3">
      <c r="A26" s="3">
        <v>4</v>
      </c>
      <c r="B26" s="29" t="s">
        <v>63</v>
      </c>
      <c r="C26" s="6"/>
      <c r="D26" s="6"/>
      <c r="E26" s="48" t="s">
        <v>53</v>
      </c>
      <c r="F26" s="38"/>
    </row>
    <row r="27" spans="1:6" ht="19.8" customHeight="1" x14ac:dyDescent="0.35">
      <c r="A27" s="87" t="s">
        <v>65</v>
      </c>
      <c r="B27" s="88"/>
      <c r="C27" s="88"/>
      <c r="D27" s="88"/>
      <c r="E27" s="89"/>
      <c r="F27" s="33"/>
    </row>
    <row r="28" spans="1:6" ht="19.8" customHeight="1" x14ac:dyDescent="0.3">
      <c r="A28" s="84" t="s">
        <v>89</v>
      </c>
      <c r="B28" s="85"/>
      <c r="C28" s="85"/>
      <c r="D28" s="85"/>
      <c r="E28" s="86"/>
      <c r="F28" s="34" t="s">
        <v>68</v>
      </c>
    </row>
    <row r="29" spans="1:6" ht="49.2" customHeight="1" x14ac:dyDescent="0.3">
      <c r="A29" s="3">
        <v>1</v>
      </c>
      <c r="B29" s="25" t="s">
        <v>4</v>
      </c>
      <c r="C29" s="5">
        <v>4000</v>
      </c>
      <c r="D29" s="5">
        <v>4000</v>
      </c>
      <c r="E29" s="35" t="s">
        <v>67</v>
      </c>
      <c r="F29" s="36" t="s">
        <v>69</v>
      </c>
    </row>
    <row r="30" spans="1:6" ht="63.6" customHeight="1" x14ac:dyDescent="0.3">
      <c r="A30" s="20">
        <v>2</v>
      </c>
      <c r="B30" s="27" t="s">
        <v>5</v>
      </c>
      <c r="C30" s="26">
        <v>11000</v>
      </c>
      <c r="D30" s="26">
        <v>11000</v>
      </c>
      <c r="E30" s="35" t="s">
        <v>40</v>
      </c>
      <c r="F30" s="36" t="s">
        <v>69</v>
      </c>
    </row>
    <row r="31" spans="1:6" ht="94.8" customHeight="1" x14ac:dyDescent="0.3">
      <c r="A31" s="3">
        <v>3</v>
      </c>
      <c r="B31" s="19" t="s">
        <v>6</v>
      </c>
      <c r="C31" s="5">
        <v>54280</v>
      </c>
      <c r="D31" s="5">
        <v>0</v>
      </c>
      <c r="E31" s="35" t="s">
        <v>7</v>
      </c>
      <c r="F31" s="37" t="s">
        <v>83</v>
      </c>
    </row>
    <row r="32" spans="1:6" ht="27.6" customHeight="1" x14ac:dyDescent="0.3">
      <c r="A32" s="3"/>
      <c r="B32" s="31" t="s">
        <v>8</v>
      </c>
      <c r="C32" s="24">
        <f>SUM(C29:C31)</f>
        <v>69280</v>
      </c>
      <c r="D32" s="24">
        <f>SUM(D29:D31)</f>
        <v>15000</v>
      </c>
      <c r="E32" s="75" t="s">
        <v>53</v>
      </c>
      <c r="F32" s="38"/>
    </row>
    <row r="33" spans="1:6" ht="14.25" customHeight="1" x14ac:dyDescent="0.3">
      <c r="A33" s="96" t="s">
        <v>9</v>
      </c>
      <c r="B33" s="85"/>
      <c r="C33" s="85"/>
      <c r="D33" s="85"/>
      <c r="E33" s="94"/>
      <c r="F33" s="32"/>
    </row>
    <row r="34" spans="1:6" ht="14.25" customHeight="1" x14ac:dyDescent="0.3">
      <c r="A34" s="96" t="s">
        <v>10</v>
      </c>
      <c r="B34" s="85"/>
      <c r="C34" s="85"/>
      <c r="D34" s="85"/>
      <c r="E34" s="94"/>
      <c r="F34" s="49" t="s">
        <v>68</v>
      </c>
    </row>
    <row r="35" spans="1:6" ht="14.25" customHeight="1" x14ac:dyDescent="0.3">
      <c r="A35" s="3" t="s">
        <v>11</v>
      </c>
      <c r="B35" s="4" t="s">
        <v>12</v>
      </c>
      <c r="C35" s="5">
        <v>15000</v>
      </c>
      <c r="D35" s="5">
        <v>15000</v>
      </c>
      <c r="E35" s="97" t="s">
        <v>13</v>
      </c>
      <c r="F35" s="38" t="s">
        <v>69</v>
      </c>
    </row>
    <row r="36" spans="1:6" ht="14.25" customHeight="1" x14ac:dyDescent="0.3">
      <c r="A36" s="3" t="s">
        <v>14</v>
      </c>
      <c r="B36" s="4" t="s">
        <v>15</v>
      </c>
      <c r="C36" s="5">
        <v>19000</v>
      </c>
      <c r="D36" s="5">
        <v>19000</v>
      </c>
      <c r="E36" s="98"/>
      <c r="F36" s="38" t="s">
        <v>69</v>
      </c>
    </row>
    <row r="37" spans="1:6" ht="14.25" customHeight="1" x14ac:dyDescent="0.3">
      <c r="A37" s="3" t="s">
        <v>16</v>
      </c>
      <c r="B37" s="3" t="s">
        <v>17</v>
      </c>
      <c r="C37" s="5">
        <v>15000</v>
      </c>
      <c r="D37" s="5">
        <v>15000</v>
      </c>
      <c r="E37" s="98"/>
      <c r="F37" s="38" t="s">
        <v>69</v>
      </c>
    </row>
    <row r="38" spans="1:6" ht="57" customHeight="1" x14ac:dyDescent="0.3">
      <c r="A38" s="3" t="s">
        <v>18</v>
      </c>
      <c r="B38" s="3" t="s">
        <v>19</v>
      </c>
      <c r="C38" s="5">
        <v>82262</v>
      </c>
      <c r="D38" s="73">
        <v>58766.080000000002</v>
      </c>
      <c r="E38" s="98"/>
      <c r="F38" s="100" t="s">
        <v>82</v>
      </c>
    </row>
    <row r="39" spans="1:6" ht="36" customHeight="1" x14ac:dyDescent="0.3">
      <c r="A39" s="3" t="s">
        <v>20</v>
      </c>
      <c r="B39" s="3" t="s">
        <v>59</v>
      </c>
      <c r="C39" s="5">
        <v>30000</v>
      </c>
      <c r="D39" s="5">
        <v>50000</v>
      </c>
      <c r="E39" s="98"/>
      <c r="F39" s="39" t="s">
        <v>70</v>
      </c>
    </row>
    <row r="40" spans="1:6" ht="57" customHeight="1" x14ac:dyDescent="0.3">
      <c r="A40" s="3" t="s">
        <v>21</v>
      </c>
      <c r="B40" s="28" t="s">
        <v>60</v>
      </c>
      <c r="C40" s="5">
        <v>200000</v>
      </c>
      <c r="D40" s="5">
        <v>350000</v>
      </c>
      <c r="E40" s="99"/>
      <c r="F40" s="100" t="s">
        <v>88</v>
      </c>
    </row>
    <row r="41" spans="1:6" ht="14.25" customHeight="1" x14ac:dyDescent="0.3">
      <c r="A41" s="3"/>
      <c r="B41" s="78" t="s">
        <v>8</v>
      </c>
      <c r="C41" s="76">
        <f>SUM(C35:C40)</f>
        <v>361262</v>
      </c>
      <c r="D41" s="76">
        <f>SUM(D35:D40)</f>
        <v>507766.08</v>
      </c>
      <c r="E41" s="80"/>
    </row>
    <row r="42" spans="1:6" ht="14.25" customHeight="1" x14ac:dyDescent="0.3">
      <c r="A42" s="95" t="s">
        <v>90</v>
      </c>
      <c r="B42" s="91"/>
      <c r="C42" s="91"/>
      <c r="D42" s="91"/>
      <c r="E42" s="92"/>
      <c r="F42" s="49" t="s">
        <v>68</v>
      </c>
    </row>
    <row r="43" spans="1:6" ht="14.25" customHeight="1" x14ac:dyDescent="0.3">
      <c r="A43" s="3"/>
      <c r="B43" s="4" t="s">
        <v>23</v>
      </c>
      <c r="C43" s="8">
        <v>5000</v>
      </c>
      <c r="D43" s="8">
        <v>5000</v>
      </c>
      <c r="E43" s="50" t="s">
        <v>24</v>
      </c>
      <c r="F43" s="36" t="s">
        <v>69</v>
      </c>
    </row>
    <row r="44" spans="1:6" ht="14.25" customHeight="1" x14ac:dyDescent="0.3">
      <c r="A44" s="3"/>
      <c r="B44" s="4"/>
      <c r="C44" s="8"/>
      <c r="D44" s="8"/>
      <c r="E44" s="4"/>
    </row>
    <row r="45" spans="1:6" ht="14.25" customHeight="1" x14ac:dyDescent="0.3">
      <c r="A45" s="3"/>
      <c r="B45" s="9" t="s">
        <v>8</v>
      </c>
      <c r="C45" s="10">
        <f>SUM(C43)</f>
        <v>5000</v>
      </c>
      <c r="D45" s="10">
        <f>SUM(D43)</f>
        <v>5000</v>
      </c>
      <c r="E45" s="4"/>
    </row>
    <row r="46" spans="1:6" ht="33.450000000000003" customHeight="1" x14ac:dyDescent="0.3">
      <c r="B46" s="79" t="s">
        <v>22</v>
      </c>
      <c r="C46" s="77">
        <f>C45+C41+C31-C21+C18</f>
        <v>563801.17999999993</v>
      </c>
      <c r="D46" s="77">
        <f>D45+D18-D21+D41</f>
        <v>656025.26</v>
      </c>
      <c r="E46" s="81"/>
    </row>
    <row r="47" spans="1:6" ht="14.25" customHeight="1" x14ac:dyDescent="0.3">
      <c r="A47" s="90" t="s">
        <v>25</v>
      </c>
      <c r="B47" s="91"/>
      <c r="C47" s="91"/>
      <c r="D47" s="91"/>
      <c r="E47" s="92"/>
      <c r="F47" s="32"/>
    </row>
    <row r="48" spans="1:6" ht="46.8" customHeight="1" x14ac:dyDescent="0.3">
      <c r="A48" s="3" t="s">
        <v>26</v>
      </c>
      <c r="B48" s="15" t="s">
        <v>27</v>
      </c>
      <c r="C48" s="8">
        <v>71870</v>
      </c>
      <c r="D48" s="8">
        <v>0</v>
      </c>
      <c r="E48" s="50" t="s">
        <v>28</v>
      </c>
      <c r="F48" s="74" t="s">
        <v>81</v>
      </c>
    </row>
    <row r="49" spans="1:6" ht="14.25" customHeight="1" x14ac:dyDescent="0.3">
      <c r="A49" s="3" t="s">
        <v>29</v>
      </c>
      <c r="B49" s="4" t="s">
        <v>30</v>
      </c>
      <c r="C49" s="8">
        <v>152340</v>
      </c>
      <c r="D49" s="8">
        <v>152340</v>
      </c>
      <c r="E49" s="50" t="s">
        <v>31</v>
      </c>
      <c r="F49" s="56" t="s">
        <v>77</v>
      </c>
    </row>
    <row r="50" spans="1:6" ht="14.25" customHeight="1" x14ac:dyDescent="0.3">
      <c r="A50" s="3"/>
      <c r="B50" s="11" t="s">
        <v>32</v>
      </c>
      <c r="C50" s="4"/>
      <c r="D50" s="4"/>
      <c r="E50" s="4"/>
      <c r="F50" s="29" t="s">
        <v>78</v>
      </c>
    </row>
    <row r="51" spans="1:6" ht="14.25" customHeight="1" x14ac:dyDescent="0.3">
      <c r="A51" s="3"/>
      <c r="B51" s="11" t="s">
        <v>33</v>
      </c>
      <c r="C51" s="4"/>
      <c r="D51" s="4"/>
      <c r="E51" s="4"/>
      <c r="F51" s="29" t="s">
        <v>79</v>
      </c>
    </row>
    <row r="52" spans="1:6" ht="14.25" customHeight="1" x14ac:dyDescent="0.3">
      <c r="A52" s="3"/>
      <c r="B52" s="11" t="s">
        <v>34</v>
      </c>
      <c r="C52" s="4"/>
      <c r="D52" s="4"/>
      <c r="E52" s="4"/>
      <c r="F52" s="29" t="s">
        <v>80</v>
      </c>
    </row>
    <row r="53" spans="1:6" ht="14.25" customHeight="1" x14ac:dyDescent="0.3">
      <c r="A53" s="3"/>
      <c r="B53" s="9" t="s">
        <v>8</v>
      </c>
      <c r="C53" s="10">
        <f>SUM(C48:C52)</f>
        <v>224210</v>
      </c>
      <c r="D53" s="10">
        <f>SUM(D48:D52)</f>
        <v>152340</v>
      </c>
      <c r="E53" s="4"/>
    </row>
    <row r="54" spans="1:6" ht="14.25" customHeight="1" x14ac:dyDescent="0.3">
      <c r="A54" s="93" t="s">
        <v>35</v>
      </c>
      <c r="B54" s="85"/>
      <c r="C54" s="85"/>
      <c r="D54" s="85"/>
      <c r="E54" s="94"/>
      <c r="F54" s="32"/>
    </row>
    <row r="55" spans="1:6" ht="35.4" customHeight="1" x14ac:dyDescent="0.3">
      <c r="A55" s="3" t="s">
        <v>26</v>
      </c>
      <c r="B55" s="12" t="s">
        <v>61</v>
      </c>
      <c r="C55" s="5">
        <v>18000</v>
      </c>
      <c r="D55" s="5">
        <v>18000</v>
      </c>
      <c r="E55" s="20"/>
      <c r="F55" s="53" t="s">
        <v>75</v>
      </c>
    </row>
    <row r="56" spans="1:6" ht="14.25" customHeight="1" x14ac:dyDescent="0.3">
      <c r="A56" s="3" t="s">
        <v>29</v>
      </c>
      <c r="B56" s="3" t="s">
        <v>36</v>
      </c>
      <c r="C56" s="5">
        <v>130000</v>
      </c>
      <c r="D56" s="5">
        <v>130000</v>
      </c>
      <c r="E56" s="20"/>
      <c r="F56" s="54" t="s">
        <v>74</v>
      </c>
    </row>
    <row r="57" spans="1:6" ht="28.2" customHeight="1" x14ac:dyDescent="0.3">
      <c r="A57" s="3" t="s">
        <v>16</v>
      </c>
      <c r="B57" s="12" t="s">
        <v>37</v>
      </c>
      <c r="C57" s="5">
        <v>45000</v>
      </c>
      <c r="D57" s="5">
        <v>45000</v>
      </c>
      <c r="E57" s="20"/>
      <c r="F57" s="51" t="s">
        <v>73</v>
      </c>
    </row>
    <row r="58" spans="1:6" ht="43.8" customHeight="1" x14ac:dyDescent="0.3">
      <c r="A58" s="3" t="s">
        <v>18</v>
      </c>
      <c r="B58" s="12" t="s">
        <v>38</v>
      </c>
      <c r="C58" s="5">
        <v>40000</v>
      </c>
      <c r="D58" s="5">
        <v>40000</v>
      </c>
      <c r="E58" s="20"/>
      <c r="F58" s="51" t="s">
        <v>85</v>
      </c>
    </row>
    <row r="59" spans="1:6" ht="30" customHeight="1" x14ac:dyDescent="0.3">
      <c r="A59" s="3" t="s">
        <v>20</v>
      </c>
      <c r="B59" s="3" t="s">
        <v>39</v>
      </c>
      <c r="C59" s="5">
        <v>15000</v>
      </c>
      <c r="D59" s="5">
        <v>15000</v>
      </c>
      <c r="E59" s="20"/>
      <c r="F59" s="57" t="s">
        <v>84</v>
      </c>
    </row>
    <row r="60" spans="1:6" ht="14.25" customHeight="1" x14ac:dyDescent="0.3">
      <c r="A60" s="3"/>
      <c r="B60" s="13" t="s">
        <v>8</v>
      </c>
      <c r="C60" s="7">
        <f>SUM(C55:C59)</f>
        <v>248000</v>
      </c>
      <c r="D60" s="7">
        <f>SUM(D55:D59)</f>
        <v>248000</v>
      </c>
      <c r="E60" s="14"/>
    </row>
    <row r="61" spans="1:6" ht="14.25" customHeight="1" x14ac:dyDescent="0.3">
      <c r="A61" s="95" t="s">
        <v>91</v>
      </c>
      <c r="B61" s="91"/>
      <c r="C61" s="91"/>
      <c r="D61" s="91"/>
      <c r="E61" s="92"/>
      <c r="F61" s="32"/>
    </row>
    <row r="62" spans="1:6" ht="19.8" customHeight="1" x14ac:dyDescent="0.3">
      <c r="A62" s="84" t="s">
        <v>3</v>
      </c>
      <c r="B62" s="85"/>
      <c r="C62" s="85"/>
      <c r="D62" s="85"/>
      <c r="E62" s="86"/>
      <c r="F62" s="34" t="s">
        <v>68</v>
      </c>
    </row>
    <row r="63" spans="1:6" ht="359.4" customHeight="1" x14ac:dyDescent="0.3">
      <c r="A63" s="55" t="s">
        <v>26</v>
      </c>
      <c r="B63" s="15" t="s">
        <v>72</v>
      </c>
      <c r="C63" s="8"/>
      <c r="D63" s="8"/>
      <c r="E63" s="52" t="s">
        <v>71</v>
      </c>
      <c r="F63" s="51" t="s">
        <v>76</v>
      </c>
    </row>
    <row r="64" spans="1:6"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sheetData>
  <mergeCells count="13">
    <mergeCell ref="A54:E54"/>
    <mergeCell ref="A61:E61"/>
    <mergeCell ref="A62:E62"/>
    <mergeCell ref="A28:E28"/>
    <mergeCell ref="A33:E33"/>
    <mergeCell ref="A34:E34"/>
    <mergeCell ref="E35:E40"/>
    <mergeCell ref="A42:E42"/>
    <mergeCell ref="A19:E19"/>
    <mergeCell ref="A22:E22"/>
    <mergeCell ref="A3:E3"/>
    <mergeCell ref="A27:E27"/>
    <mergeCell ref="A47:E47"/>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2026.a. eelarve ettepanekud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Aasma</dc:creator>
  <cp:lastModifiedBy>Jelena Aasma</cp:lastModifiedBy>
  <cp:lastPrinted>2026-01-28T11:28:46Z</cp:lastPrinted>
  <dcterms:created xsi:type="dcterms:W3CDTF">2025-11-04T11:09:45Z</dcterms:created>
  <dcterms:modified xsi:type="dcterms:W3CDTF">2026-02-05T21:10:10Z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2026-01-20T16:13:53Z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f0e9d6da-28ff-4c50-8cc6-fc6127b840c1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