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raasikuvv-my.sharepoint.com/personal/jelena_aasma_raasiku_ee/Documents/Dokumendid/2026. aasta Eelarveprojekt/Volikogu 10.02.2026/"/>
    </mc:Choice>
  </mc:AlternateContent>
  <xr:revisionPtr revIDLastSave="3" documentId="8_{7934E92A-EFD7-49BB-B28F-5A0C837123C8}" xr6:coauthVersionLast="47" xr6:coauthVersionMax="47" xr10:uidLastSave="{DD478F40-A13A-45AB-A168-069C3CAB8054}"/>
  <bookViews>
    <workbookView xWindow="-108" yWindow="-108" windowWidth="23256" windowHeight="13896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H5" i="1"/>
  <c r="H6" i="1"/>
  <c r="H8" i="1"/>
  <c r="H9" i="1"/>
  <c r="H10" i="1"/>
  <c r="H11" i="1"/>
  <c r="H12" i="1"/>
  <c r="H13" i="1"/>
  <c r="H14" i="1"/>
  <c r="H16" i="1"/>
  <c r="H20" i="1"/>
  <c r="H4" i="1"/>
  <c r="I4" i="1"/>
  <c r="G16" i="1" l="1"/>
  <c r="E7" i="1" l="1"/>
  <c r="H7" i="1" s="1"/>
  <c r="E15" i="1" l="1"/>
  <c r="I5" i="1" l="1"/>
  <c r="F16" i="1"/>
  <c r="D18" i="1"/>
  <c r="D7" i="1" l="1"/>
  <c r="G7" i="1"/>
  <c r="C15" i="1"/>
  <c r="C7" i="1"/>
  <c r="C4" i="1"/>
  <c r="C21" i="1" s="1"/>
  <c r="I6" i="1" l="1"/>
  <c r="I7" i="1"/>
  <c r="I8" i="1"/>
  <c r="I9" i="1"/>
  <c r="I10" i="1"/>
  <c r="I11" i="1"/>
  <c r="I12" i="1"/>
  <c r="I13" i="1"/>
  <c r="I14" i="1"/>
  <c r="I16" i="1"/>
  <c r="I17" i="1"/>
  <c r="I19" i="1"/>
  <c r="I20" i="1"/>
  <c r="J17" i="1" l="1"/>
  <c r="F20" i="1"/>
  <c r="F7" i="1"/>
  <c r="F8" i="1"/>
  <c r="F9" i="1"/>
  <c r="F10" i="1"/>
  <c r="F11" i="1"/>
  <c r="F12" i="1"/>
  <c r="F13" i="1"/>
  <c r="F14" i="1"/>
  <c r="F17" i="1"/>
  <c r="F19" i="1"/>
  <c r="F6" i="1"/>
  <c r="F5" i="1"/>
  <c r="J7" i="1"/>
  <c r="J8" i="1"/>
  <c r="J9" i="1"/>
  <c r="J10" i="1"/>
  <c r="J11" i="1"/>
  <c r="J12" i="1"/>
  <c r="J13" i="1"/>
  <c r="J14" i="1"/>
  <c r="J16" i="1"/>
  <c r="J19" i="1"/>
  <c r="J20" i="1"/>
  <c r="J6" i="1"/>
  <c r="J5" i="1"/>
  <c r="D4" i="1"/>
  <c r="E18" i="1" l="1"/>
  <c r="G18" i="1"/>
  <c r="D15" i="1"/>
  <c r="D21" i="1" s="1"/>
  <c r="E4" i="1"/>
  <c r="F4" i="1" s="1"/>
  <c r="F18" i="1" l="1"/>
  <c r="H18" i="1"/>
  <c r="J18" i="1"/>
  <c r="I18" i="1"/>
  <c r="F15" i="1"/>
  <c r="E21" i="1"/>
  <c r="F21" i="1" l="1"/>
  <c r="G15" i="1"/>
  <c r="H15" i="1" s="1"/>
  <c r="J15" i="1" l="1"/>
  <c r="I15" i="1"/>
  <c r="G4" i="1"/>
  <c r="G21" i="1" l="1"/>
  <c r="J4" i="1"/>
  <c r="J21" i="1" l="1"/>
  <c r="H21" i="1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tc={FAE86EC6-9BA7-4263-9192-28C294ED8815}</author>
  </authors>
  <commentList>
    <comment ref="E20" authorId="0" shapeId="0" xr:uid="{FAE86EC6-9BA7-4263-9192-28C294ED88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10053.88
</t>
      </text>
    </comment>
  </commentList>
</comments>
</file>

<file path=xl/sharedStrings.xml><?xml version="1.0" encoding="utf-8"?>
<sst xmlns="http://schemas.openxmlformats.org/spreadsheetml/2006/main" count="49" uniqueCount="36">
  <si>
    <t>Tunnus</t>
  </si>
  <si>
    <t>Tunnuse nimetus</t>
  </si>
  <si>
    <t>MAKSUD</t>
  </si>
  <si>
    <t>sh</t>
  </si>
  <si>
    <t>Füüsilise isiku tulumaks</t>
  </si>
  <si>
    <t>Maamaks</t>
  </si>
  <si>
    <t>KAUPADE JA TEENUSTE  MÜÜK</t>
  </si>
  <si>
    <t>Riigilõivud</t>
  </si>
  <si>
    <t>Laekumised kultuuriasutuste tegevusest</t>
  </si>
  <si>
    <t>Laekumised spordiasutuste tegevusest</t>
  </si>
  <si>
    <t>Laekumised mitteeluruumidelt</t>
  </si>
  <si>
    <t>Laekumised eluruumidelt</t>
  </si>
  <si>
    <t>Laekumised muudelt teenustelt</t>
  </si>
  <si>
    <t>TOETUSED</t>
  </si>
  <si>
    <t>Tasandus ja toetusfond</t>
  </si>
  <si>
    <t>Muud tegevustoetused</t>
  </si>
  <si>
    <t>MUUD TULUD</t>
  </si>
  <si>
    <t>Loodusressursside kasutamise tasu (vesi ja maavarad)</t>
  </si>
  <si>
    <t>Muud tegevustulud</t>
  </si>
  <si>
    <t>TULUD KOKKU</t>
  </si>
  <si>
    <t>Muutuse % eelarvega</t>
  </si>
  <si>
    <t>2024 EELARVE</t>
  </si>
  <si>
    <t>2025 Eelarve</t>
  </si>
  <si>
    <t>Põhitegevuse tulude eelarveosa 2026</t>
  </si>
  <si>
    <t>2026 EELARVE</t>
  </si>
  <si>
    <t>NGTS</t>
  </si>
  <si>
    <t>MATIK</t>
  </si>
  <si>
    <t>ISTE</t>
  </si>
  <si>
    <t>Laekumised  majandustegevustest</t>
  </si>
  <si>
    <t>Vesi</t>
  </si>
  <si>
    <t>KINNITATUD Raasiku Vallavolikogu …..... 2026. a määrusega nr ..    Lisa  1</t>
  </si>
  <si>
    <t>jäätmed</t>
  </si>
  <si>
    <t>21 972,79</t>
  </si>
  <si>
    <t>2025 Eelarve täitmine seisuga 02.26</t>
  </si>
  <si>
    <t>Muutuse % täitmisega</t>
  </si>
  <si>
    <t>2025 Eelarve täitmine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</si>
</sst>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186"/>
    </font>
    <font>
      <b/>
      <sz val="12"/>
      <color rgb="FF000000"/>
      <name val="Aptos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2" xfId="0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right" vertical="top" shrinkToFit="1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right" vertical="top" shrinkToFit="1"/>
    </xf>
    <xf numFmtId="4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 shrinkToFit="1"/>
    </xf>
    <xf numFmtId="4" fontId="1" fillId="2" borderId="2" xfId="0" applyNumberFormat="1" applyFont="1" applyFill="1" applyBorder="1" applyAlignment="1">
      <alignment horizontal="right" vertical="top"/>
    </xf>
    <xf numFmtId="4" fontId="1" fillId="3" borderId="2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4" fontId="1" fillId="4" borderId="2" xfId="0" applyNumberFormat="1" applyFont="1" applyFill="1" applyBorder="1" applyAlignment="1">
      <alignment horizontal="right" vertical="top"/>
    </xf>
    <xf numFmtId="4" fontId="1" fillId="0" borderId="2" xfId="0" applyNumberFormat="1" applyFont="1" applyBorder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4" fontId="1" fillId="5" borderId="2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horizontal="right" vertical="top" wrapText="1"/>
    </xf>
    <xf numFmtId="4" fontId="1" fillId="0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lena Aasma" id="{1389BD6D-76F0-4A80-ACCB-6424F75BFF21}" userId="S::jelena.aasma@raasiku.ee::fbe6cec8-db02-4b18-9109-1dec70dbb76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0" dT="2026-01-03T15:45:48.35" personId="{1389BD6D-76F0-4A80-ACCB-6424F75BFF21}" id="{FAE86EC6-9BA7-4263-9192-28C294ED8815}">
    <text xml:space="preserve">10053.88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3" workbookViewId="0">
      <selection activeCell="Q14" sqref="Q14"/>
    </sheetView>
  </sheetViews>
  <sheetFormatPr defaultRowHeight="14.4" x14ac:dyDescent="0.3"/>
  <cols>
    <col min="1" max="1" width="6.44140625" customWidth="1"/>
    <col min="2" max="2" width="35.33203125" customWidth="1"/>
    <col min="3" max="3" width="16.33203125" customWidth="1"/>
    <col min="4" max="4" width="20.33203125" customWidth="1"/>
    <col min="5" max="5" width="14.88671875" customWidth="1"/>
    <col min="6" max="6" width="14" customWidth="1"/>
    <col min="7" max="9" width="14.77734375" customWidth="1"/>
    <col min="10" max="10" width="11.77734375" hidden="1" customWidth="1"/>
    <col min="11" max="11" width="18.77734375" customWidth="1"/>
    <col min="12" max="13" width="0" hidden="1" customWidth="1"/>
    <col min="14" max="14" width="10.88671875" hidden="1" customWidth="1"/>
    <col min="15" max="15" width="0" hidden="1" customWidth="1"/>
  </cols>
  <sheetData>
    <row r="1" spans="1:13" ht="66" customHeight="1" x14ac:dyDescent="0.3">
      <c r="A1" s="26" t="s">
        <v>23</v>
      </c>
      <c r="B1" s="27"/>
      <c r="C1" s="27"/>
      <c r="D1" s="27"/>
      <c r="E1" s="27"/>
      <c r="F1" s="12"/>
      <c r="G1" s="30"/>
      <c r="H1" s="30"/>
      <c r="I1" s="30"/>
      <c r="J1" s="30"/>
      <c r="K1" s="22" t="s">
        <v>30</v>
      </c>
    </row>
    <row r="2" spans="1:13" ht="17.55" customHeight="1" x14ac:dyDescent="0.3">
      <c r="A2" s="28"/>
      <c r="B2" s="29"/>
      <c r="C2" s="29"/>
      <c r="D2" s="29"/>
      <c r="E2" s="29"/>
      <c r="G2" s="28"/>
      <c r="H2" s="28"/>
      <c r="I2" s="28"/>
      <c r="J2" s="28"/>
    </row>
    <row r="3" spans="1:13" ht="58.2" customHeight="1" x14ac:dyDescent="0.3">
      <c r="A3" s="1" t="s">
        <v>0</v>
      </c>
      <c r="B3" s="1" t="s">
        <v>1</v>
      </c>
      <c r="C3" s="20" t="s">
        <v>21</v>
      </c>
      <c r="D3" s="20" t="s">
        <v>22</v>
      </c>
      <c r="E3" s="19" t="s">
        <v>33</v>
      </c>
      <c r="F3" s="14" t="s">
        <v>35</v>
      </c>
      <c r="G3" s="10" t="s">
        <v>24</v>
      </c>
      <c r="H3" s="11" t="s">
        <v>34</v>
      </c>
      <c r="I3" s="11" t="s">
        <v>20</v>
      </c>
      <c r="J3" s="11" t="s">
        <v>20</v>
      </c>
    </row>
    <row r="4" spans="1:13" ht="19.350000000000001" customHeight="1" x14ac:dyDescent="0.3">
      <c r="A4" s="2">
        <v>30</v>
      </c>
      <c r="B4" s="1" t="s">
        <v>2</v>
      </c>
      <c r="C4" s="8">
        <f>C5+C6</f>
        <v>8146169.5999999996</v>
      </c>
      <c r="D4" s="8">
        <f>D5+D6</f>
        <v>8685826</v>
      </c>
      <c r="E4" s="8">
        <f t="shared" ref="E4" si="0">E5+E6</f>
        <v>8904977</v>
      </c>
      <c r="F4" s="25">
        <f>E4/D4*100</f>
        <v>102.52308761423497</v>
      </c>
      <c r="G4" s="17">
        <f>G5+G6</f>
        <v>9115105</v>
      </c>
      <c r="H4" s="17">
        <f>(G4-E4)/E4*100</f>
        <v>2.359669205209626</v>
      </c>
      <c r="I4" s="17">
        <f>(G4-D4)/D4*100</f>
        <v>4.9422933408981482</v>
      </c>
      <c r="J4" s="13">
        <f>(G4-D4)/D4*100</f>
        <v>4.9422933408981482</v>
      </c>
    </row>
    <row r="5" spans="1:13" ht="19.05" customHeight="1" x14ac:dyDescent="0.3">
      <c r="A5" s="3" t="s">
        <v>3</v>
      </c>
      <c r="B5" s="4" t="s">
        <v>4</v>
      </c>
      <c r="C5" s="6">
        <v>8021653.5999999996</v>
      </c>
      <c r="D5" s="6">
        <v>8486909</v>
      </c>
      <c r="E5" s="6">
        <v>8708155</v>
      </c>
      <c r="F5" s="9">
        <f>E5/D5*100</f>
        <v>102.60690906430128</v>
      </c>
      <c r="G5" s="9">
        <v>8826385</v>
      </c>
      <c r="H5" s="6">
        <f t="shared" ref="H5:H21" si="1">(G5-E5)/E5*100</f>
        <v>1.3576928752416557</v>
      </c>
      <c r="I5" s="6">
        <f>(G5-D5)/D5*100</f>
        <v>3.9999957581729695</v>
      </c>
      <c r="J5" s="13">
        <f>(G5-D5)/D5*100</f>
        <v>3.9999957581729695</v>
      </c>
      <c r="L5">
        <v>1</v>
      </c>
    </row>
    <row r="6" spans="1:13" ht="19.2" customHeight="1" x14ac:dyDescent="0.3">
      <c r="A6" s="3" t="s">
        <v>3</v>
      </c>
      <c r="B6" s="4" t="s">
        <v>5</v>
      </c>
      <c r="C6" s="6">
        <v>124516</v>
      </c>
      <c r="D6" s="6">
        <v>198917</v>
      </c>
      <c r="E6" s="7">
        <v>196822</v>
      </c>
      <c r="F6" s="9">
        <f>E6/D6*100</f>
        <v>98.946796905241882</v>
      </c>
      <c r="G6" s="6">
        <v>288720</v>
      </c>
      <c r="H6" s="6">
        <f t="shared" si="1"/>
        <v>46.690918698113016</v>
      </c>
      <c r="I6" s="6">
        <f t="shared" ref="I6:I21" si="2">(G6-D6)/D6*100</f>
        <v>45.145965402655378</v>
      </c>
      <c r="J6" s="13">
        <f>(G6-D6)/D6*100</f>
        <v>45.145965402655378</v>
      </c>
    </row>
    <row r="7" spans="1:13" ht="19.350000000000001" customHeight="1" x14ac:dyDescent="0.3">
      <c r="A7" s="2">
        <v>32</v>
      </c>
      <c r="B7" s="1" t="s">
        <v>6</v>
      </c>
      <c r="C7" s="8">
        <f>C8+C9+C14</f>
        <v>950500</v>
      </c>
      <c r="D7" s="8">
        <f>D8+D9+D14</f>
        <v>963665</v>
      </c>
      <c r="E7" s="8">
        <f>E8+E9+E14</f>
        <v>958104.02999999991</v>
      </c>
      <c r="F7" s="25">
        <f t="shared" ref="F7:F21" si="3">E7/D7*100</f>
        <v>99.422935356166292</v>
      </c>
      <c r="G7" s="17">
        <f>G8+G9+G14</f>
        <v>964000</v>
      </c>
      <c r="H7" s="17">
        <f t="shared" si="1"/>
        <v>0.61537889575520199</v>
      </c>
      <c r="I7" s="17">
        <f t="shared" si="2"/>
        <v>3.4763117888477843E-2</v>
      </c>
      <c r="J7" s="13">
        <f t="shared" ref="J7:J21" si="4">(G7-D7)/D7*100</f>
        <v>3.4763117888477843E-2</v>
      </c>
    </row>
    <row r="8" spans="1:13" ht="19.05" customHeight="1" x14ac:dyDescent="0.3">
      <c r="A8" s="3" t="s">
        <v>3</v>
      </c>
      <c r="B8" s="4" t="s">
        <v>7</v>
      </c>
      <c r="C8" s="18">
        <v>16500</v>
      </c>
      <c r="D8" s="18">
        <v>18000</v>
      </c>
      <c r="E8" s="7">
        <v>17570</v>
      </c>
      <c r="F8" s="9">
        <f t="shared" si="3"/>
        <v>97.611111111111114</v>
      </c>
      <c r="G8" s="6">
        <v>20000</v>
      </c>
      <c r="H8" s="6">
        <f t="shared" si="1"/>
        <v>13.830392714854867</v>
      </c>
      <c r="I8" s="6">
        <f t="shared" si="2"/>
        <v>11.111111111111111</v>
      </c>
      <c r="J8" s="13">
        <f t="shared" si="4"/>
        <v>11.111111111111111</v>
      </c>
    </row>
    <row r="9" spans="1:13" ht="19.2" customHeight="1" x14ac:dyDescent="0.3">
      <c r="A9" s="3" t="s">
        <v>3</v>
      </c>
      <c r="B9" s="4" t="s">
        <v>28</v>
      </c>
      <c r="C9" s="18">
        <v>834000</v>
      </c>
      <c r="D9" s="18">
        <v>838040</v>
      </c>
      <c r="E9" s="7">
        <v>773207.95</v>
      </c>
      <c r="F9" s="9">
        <f t="shared" si="3"/>
        <v>92.263847787695099</v>
      </c>
      <c r="G9" s="6">
        <v>824000</v>
      </c>
      <c r="H9" s="6">
        <f t="shared" si="1"/>
        <v>6.5690025561687566</v>
      </c>
      <c r="I9" s="6">
        <f t="shared" si="2"/>
        <v>-1.6753376927115653</v>
      </c>
      <c r="J9" s="13">
        <f t="shared" si="4"/>
        <v>-1.6753376927115653</v>
      </c>
    </row>
    <row r="10" spans="1:13" ht="19.2" hidden="1" customHeight="1" x14ac:dyDescent="0.3">
      <c r="A10" s="3" t="s">
        <v>3</v>
      </c>
      <c r="B10" s="4" t="s">
        <v>8</v>
      </c>
      <c r="C10" s="18">
        <v>3000</v>
      </c>
      <c r="D10" s="18">
        <v>3000</v>
      </c>
      <c r="E10" s="7">
        <v>7909</v>
      </c>
      <c r="F10" s="9">
        <f t="shared" si="3"/>
        <v>263.63333333333333</v>
      </c>
      <c r="G10" s="7">
        <v>3000</v>
      </c>
      <c r="H10" s="6">
        <f t="shared" si="1"/>
        <v>-62.068529523327854</v>
      </c>
      <c r="I10" s="6">
        <f t="shared" si="2"/>
        <v>0</v>
      </c>
      <c r="J10" s="13">
        <f t="shared" si="4"/>
        <v>0</v>
      </c>
    </row>
    <row r="11" spans="1:13" ht="19.2" hidden="1" customHeight="1" x14ac:dyDescent="0.3">
      <c r="A11" s="3" t="s">
        <v>3</v>
      </c>
      <c r="B11" s="4" t="s">
        <v>9</v>
      </c>
      <c r="C11" s="18">
        <v>60000</v>
      </c>
      <c r="D11" s="18">
        <v>60000</v>
      </c>
      <c r="E11" s="7">
        <v>42572</v>
      </c>
      <c r="F11" s="9">
        <f t="shared" si="3"/>
        <v>70.953333333333333</v>
      </c>
      <c r="G11" s="6">
        <v>60000</v>
      </c>
      <c r="H11" s="6">
        <f t="shared" si="1"/>
        <v>40.937705534153906</v>
      </c>
      <c r="I11" s="6">
        <f t="shared" si="2"/>
        <v>0</v>
      </c>
      <c r="J11" s="13">
        <f t="shared" si="4"/>
        <v>0</v>
      </c>
    </row>
    <row r="12" spans="1:13" ht="19.2" hidden="1" customHeight="1" x14ac:dyDescent="0.3">
      <c r="A12" s="3" t="s">
        <v>3</v>
      </c>
      <c r="B12" s="4" t="s">
        <v>10</v>
      </c>
      <c r="C12" s="18">
        <v>78291.649999999994</v>
      </c>
      <c r="D12" s="18">
        <v>78291.649999999994</v>
      </c>
      <c r="E12" s="7">
        <v>70000</v>
      </c>
      <c r="F12" s="9">
        <f t="shared" si="3"/>
        <v>89.409279278186133</v>
      </c>
      <c r="G12" s="6">
        <v>90000</v>
      </c>
      <c r="H12" s="6">
        <f t="shared" si="1"/>
        <v>28.571428571428569</v>
      </c>
      <c r="I12" s="6">
        <f t="shared" si="2"/>
        <v>14.954787643382158</v>
      </c>
      <c r="J12" s="13">
        <f t="shared" si="4"/>
        <v>14.954787643382158</v>
      </c>
    </row>
    <row r="13" spans="1:13" ht="19.2" hidden="1" customHeight="1" x14ac:dyDescent="0.3">
      <c r="A13" s="3" t="s">
        <v>3</v>
      </c>
      <c r="B13" s="4" t="s">
        <v>11</v>
      </c>
      <c r="C13" s="18">
        <v>40000</v>
      </c>
      <c r="D13" s="18">
        <v>40000</v>
      </c>
      <c r="E13" s="7">
        <v>22855</v>
      </c>
      <c r="F13" s="9">
        <f t="shared" si="3"/>
        <v>57.137499999999996</v>
      </c>
      <c r="G13" s="6">
        <v>40000</v>
      </c>
      <c r="H13" s="6">
        <f t="shared" si="1"/>
        <v>75.01640778823014</v>
      </c>
      <c r="I13" s="6">
        <f t="shared" si="2"/>
        <v>0</v>
      </c>
      <c r="J13" s="13">
        <f t="shared" si="4"/>
        <v>0</v>
      </c>
    </row>
    <row r="14" spans="1:13" ht="19.2" customHeight="1" x14ac:dyDescent="0.3">
      <c r="A14" s="3" t="s">
        <v>3</v>
      </c>
      <c r="B14" s="4" t="s">
        <v>12</v>
      </c>
      <c r="C14" s="18">
        <v>100000</v>
      </c>
      <c r="D14" s="18">
        <v>107625</v>
      </c>
      <c r="E14" s="7">
        <v>167326.07999999999</v>
      </c>
      <c r="F14" s="9">
        <f t="shared" si="3"/>
        <v>155.47138675958189</v>
      </c>
      <c r="G14" s="6">
        <v>120000</v>
      </c>
      <c r="H14" s="6">
        <f t="shared" si="1"/>
        <v>-28.283743932804732</v>
      </c>
      <c r="I14" s="6">
        <f t="shared" si="2"/>
        <v>11.498257839721255</v>
      </c>
      <c r="J14" s="13">
        <f t="shared" si="4"/>
        <v>11.498257839721255</v>
      </c>
    </row>
    <row r="15" spans="1:13" ht="19.350000000000001" customHeight="1" x14ac:dyDescent="0.3">
      <c r="A15" s="2">
        <v>35</v>
      </c>
      <c r="B15" s="1" t="s">
        <v>13</v>
      </c>
      <c r="C15" s="8">
        <f t="shared" ref="C15" si="5">C16+C17</f>
        <v>3293075.1</v>
      </c>
      <c r="D15" s="8">
        <f t="shared" ref="D15:E15" si="6">D16+D17</f>
        <v>3373955.26</v>
      </c>
      <c r="E15" s="8">
        <f t="shared" si="6"/>
        <v>3256699.02</v>
      </c>
      <c r="F15" s="25">
        <f t="shared" si="3"/>
        <v>96.524665238151385</v>
      </c>
      <c r="G15" s="17">
        <f>G16+G17</f>
        <v>3446386.17</v>
      </c>
      <c r="H15" s="17">
        <f t="shared" si="1"/>
        <v>5.8245219725585784</v>
      </c>
      <c r="I15" s="17">
        <f t="shared" si="2"/>
        <v>2.1467655738861264</v>
      </c>
      <c r="J15" s="13">
        <f t="shared" si="4"/>
        <v>2.1467655738861264</v>
      </c>
    </row>
    <row r="16" spans="1:13" ht="19.05" customHeight="1" x14ac:dyDescent="0.3">
      <c r="A16" s="3" t="s">
        <v>3</v>
      </c>
      <c r="B16" s="4" t="s">
        <v>14</v>
      </c>
      <c r="C16" s="6">
        <v>3022756</v>
      </c>
      <c r="D16" s="6">
        <v>3027423</v>
      </c>
      <c r="E16" s="21">
        <v>3027423</v>
      </c>
      <c r="F16" s="9">
        <f>E16/D16*100</f>
        <v>100</v>
      </c>
      <c r="G16" s="31">
        <f>3284383</f>
        <v>3284383</v>
      </c>
      <c r="H16" s="6">
        <f t="shared" si="1"/>
        <v>8.4877468394737043</v>
      </c>
      <c r="I16" s="6">
        <f t="shared" si="2"/>
        <v>8.4877468394737043</v>
      </c>
      <c r="J16" s="13">
        <f t="shared" si="4"/>
        <v>8.4877468394737043</v>
      </c>
      <c r="M16">
        <v>132210</v>
      </c>
    </row>
    <row r="17" spans="1:14" ht="19.2" customHeight="1" x14ac:dyDescent="0.3">
      <c r="A17" s="3" t="s">
        <v>3</v>
      </c>
      <c r="B17" s="4" t="s">
        <v>15</v>
      </c>
      <c r="C17" s="6">
        <v>270319.09999999998</v>
      </c>
      <c r="D17" s="6">
        <v>346532.26</v>
      </c>
      <c r="E17" s="6">
        <v>229276.02</v>
      </c>
      <c r="F17" s="9">
        <f t="shared" si="3"/>
        <v>66.162965606723006</v>
      </c>
      <c r="G17" s="31">
        <f>18294.55+37241+55001.83+15000+7000+21972.79+7493</f>
        <v>162003.17000000001</v>
      </c>
      <c r="H17" s="6">
        <f t="shared" si="1"/>
        <v>-29.341424367014042</v>
      </c>
      <c r="I17" s="6">
        <f t="shared" si="2"/>
        <v>-53.250190905747132</v>
      </c>
      <c r="J17" s="13">
        <f t="shared" si="4"/>
        <v>-53.250190905747132</v>
      </c>
      <c r="L17" t="s">
        <v>25</v>
      </c>
      <c r="M17">
        <v>18294.55</v>
      </c>
    </row>
    <row r="18" spans="1:14" ht="19.350000000000001" customHeight="1" x14ac:dyDescent="0.3">
      <c r="A18" s="2">
        <v>38</v>
      </c>
      <c r="B18" s="1" t="s">
        <v>16</v>
      </c>
      <c r="C18" s="8">
        <v>24600</v>
      </c>
      <c r="D18" s="8">
        <f>D19+D20</f>
        <v>10000</v>
      </c>
      <c r="E18" s="8">
        <f t="shared" ref="E18" si="7">E19+E20</f>
        <v>6630.18</v>
      </c>
      <c r="F18" s="25">
        <f t="shared" si="3"/>
        <v>66.3018</v>
      </c>
      <c r="G18" s="17">
        <f>G19+G20</f>
        <v>6000</v>
      </c>
      <c r="H18" s="17">
        <f t="shared" si="1"/>
        <v>-9.5047193288870027</v>
      </c>
      <c r="I18" s="17">
        <f t="shared" si="2"/>
        <v>-40</v>
      </c>
      <c r="J18" s="13">
        <f t="shared" si="4"/>
        <v>-40</v>
      </c>
      <c r="L18" t="s">
        <v>26</v>
      </c>
      <c r="M18">
        <v>37241</v>
      </c>
      <c r="N18" s="24" t="s">
        <v>32</v>
      </c>
    </row>
    <row r="19" spans="1:14" ht="19.05" customHeight="1" x14ac:dyDescent="0.3">
      <c r="A19" s="3" t="s">
        <v>3</v>
      </c>
      <c r="B19" s="4" t="s">
        <v>17</v>
      </c>
      <c r="C19" s="6">
        <v>4000</v>
      </c>
      <c r="D19" s="6">
        <v>5000</v>
      </c>
      <c r="E19" s="5">
        <v>5930.18</v>
      </c>
      <c r="F19" s="9">
        <f t="shared" si="3"/>
        <v>118.60360000000001</v>
      </c>
      <c r="G19" s="6">
        <v>1000</v>
      </c>
      <c r="H19" s="6"/>
      <c r="I19" s="6">
        <f t="shared" si="2"/>
        <v>-80</v>
      </c>
      <c r="J19" s="13">
        <f t="shared" si="4"/>
        <v>-80</v>
      </c>
      <c r="L19" t="s">
        <v>27</v>
      </c>
      <c r="M19">
        <v>57043.05</v>
      </c>
      <c r="N19" s="23">
        <v>55001.83</v>
      </c>
    </row>
    <row r="20" spans="1:14" ht="19.2" customHeight="1" x14ac:dyDescent="0.3">
      <c r="A20" s="3" t="s">
        <v>3</v>
      </c>
      <c r="B20" s="4" t="s">
        <v>18</v>
      </c>
      <c r="C20" s="6">
        <v>20600</v>
      </c>
      <c r="D20" s="6">
        <v>5000</v>
      </c>
      <c r="E20" s="5">
        <v>700</v>
      </c>
      <c r="F20" s="9">
        <f t="shared" si="3"/>
        <v>14.000000000000002</v>
      </c>
      <c r="G20" s="6">
        <v>5000</v>
      </c>
      <c r="H20" s="6">
        <f t="shared" si="1"/>
        <v>614.28571428571433</v>
      </c>
      <c r="I20" s="6">
        <f t="shared" si="2"/>
        <v>0</v>
      </c>
      <c r="J20" s="13">
        <f t="shared" si="4"/>
        <v>0</v>
      </c>
      <c r="L20" t="s">
        <v>29</v>
      </c>
      <c r="M20">
        <v>15000</v>
      </c>
    </row>
    <row r="21" spans="1:14" ht="19.350000000000001" customHeight="1" x14ac:dyDescent="0.3">
      <c r="A21" s="2">
        <v>3</v>
      </c>
      <c r="B21" s="1" t="s">
        <v>19</v>
      </c>
      <c r="C21" s="8">
        <f>C4+C7+C15+C18</f>
        <v>12414344.699999999</v>
      </c>
      <c r="D21" s="8">
        <f>D4+D7+D15+D18</f>
        <v>13033446.26</v>
      </c>
      <c r="E21" s="8">
        <f t="shared" ref="E21" si="8">E4+E7+E15+E18</f>
        <v>13126410.229999999</v>
      </c>
      <c r="F21" s="25">
        <f t="shared" si="3"/>
        <v>100.71327236208667</v>
      </c>
      <c r="G21" s="17">
        <f>G4+G7+G15+G18</f>
        <v>13531491.17</v>
      </c>
      <c r="H21" s="17">
        <f t="shared" si="1"/>
        <v>3.0859993928439136</v>
      </c>
      <c r="I21" s="17">
        <f t="shared" si="2"/>
        <v>3.8212833356939022</v>
      </c>
      <c r="J21" s="13">
        <f t="shared" si="4"/>
        <v>3.8212833356939022</v>
      </c>
      <c r="L21" t="s">
        <v>31</v>
      </c>
      <c r="M21">
        <v>7000</v>
      </c>
    </row>
    <row r="22" spans="1:14" x14ac:dyDescent="0.3">
      <c r="G22" s="16"/>
    </row>
    <row r="23" spans="1:14" x14ac:dyDescent="0.3">
      <c r="G23" s="15"/>
    </row>
  </sheetData>
  <mergeCells count="3">
    <mergeCell ref="A1:E2"/>
    <mergeCell ref="G1:J1"/>
    <mergeCell ref="G2:J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Aasma</dc:creator>
  <cp:lastModifiedBy>Jelena Aasma</cp:lastModifiedBy>
  <cp:lastPrinted>2024-02-07T13:31:11Z</cp:lastPrinted>
  <dcterms:created xsi:type="dcterms:W3CDTF">2024-01-03T11:37:48Z</dcterms:created>
  <dcterms:modified xsi:type="dcterms:W3CDTF">2026-02-05T21:13:55Z</dcterms:modified>
</cp:coreProperties>
</file>