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raasikuvv-my.sharepoint.com/personal/jelena_aasma_raasiku_ee/Documents/Dokumendid/2026. aasta Eelarveprojekt/Volikogu 10.02.2026/"/>
    </mc:Choice>
  </mc:AlternateContent>
  <xr:revisionPtr revIDLastSave="23" documentId="8_{612BB3E8-ECBE-4C72-B131-C30048A2FFDE}" xr6:coauthVersionLast="47" xr6:coauthVersionMax="47" xr10:uidLastSave="{4F37EBFD-F533-4E71-AC73-7DC9FA46C525}"/>
  <bookViews>
    <workbookView xWindow="-108" yWindow="-108" windowWidth="23256" windowHeight="13896" xr2:uid="{00000000-000D-0000-FFFF-FFFF00000000}"/>
  </bookViews>
  <sheets>
    <sheet name="page 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12" i="1" l="1"/>
  <c r="G13" i="1" l="1"/>
  <c r="H21" i="1" l="1"/>
  <c r="G12" i="1" l="1"/>
  <c r="D19" i="1"/>
  <c r="D13" i="1"/>
  <c r="D12" i="1"/>
  <c r="D8" i="1"/>
  <c r="D3" i="1"/>
  <c r="D11" i="1" s="1"/>
  <c r="D18" i="1" s="1"/>
  <c r="D22" i="1" s="1"/>
  <c r="D23" i="1" s="1"/>
  <c r="G3" i="1" l="1"/>
  <c r="I4" i="1" l="1"/>
  <c r="I5" i="1"/>
  <c r="I6" i="1"/>
  <c r="I7" i="1"/>
  <c r="I9" i="1"/>
  <c r="I10" i="1"/>
  <c r="I13" i="1"/>
  <c r="I14" i="1"/>
  <c r="I15" i="1"/>
  <c r="I17" i="1"/>
  <c r="I20" i="1"/>
  <c r="I21" i="1"/>
  <c r="G19" i="1" l="1"/>
  <c r="H8" i="1" l="1"/>
  <c r="I3" i="1"/>
  <c r="H19" i="1"/>
  <c r="I19" i="1" s="1"/>
  <c r="B12" i="1"/>
  <c r="C13" i="1"/>
  <c r="H11" i="1" l="1"/>
  <c r="H18" i="1" s="1"/>
  <c r="H22" i="1" s="1"/>
  <c r="H23" i="1" s="1"/>
  <c r="C19" i="1" l="1"/>
  <c r="C12" i="1"/>
  <c r="C8" i="1"/>
  <c r="C3" i="1"/>
  <c r="B19" i="1"/>
  <c r="B8" i="1"/>
  <c r="B3" i="1"/>
  <c r="I12" i="1"/>
  <c r="G8" i="1"/>
  <c r="I8" i="1" s="1"/>
  <c r="C11" i="1" l="1"/>
  <c r="C18" i="1" s="1"/>
  <c r="C22" i="1" s="1"/>
  <c r="C23" i="1" s="1"/>
  <c r="B11" i="1"/>
  <c r="B18" i="1" s="1"/>
  <c r="B22" i="1" s="1"/>
  <c r="B23" i="1" s="1"/>
  <c r="G11" i="1" l="1"/>
  <c r="I11" i="1" s="1"/>
  <c r="G18" i="1" l="1"/>
  <c r="I18" i="1" s="1"/>
  <c r="G22" i="1" l="1"/>
  <c r="I22" i="1" s="1"/>
  <c r="G23" i="1" l="1"/>
</calcChain>
</file>

<file path=xl/sharedStrings.xml><?xml version="1.0" encoding="utf-8"?>
<sst xmlns="http://schemas.openxmlformats.org/spreadsheetml/2006/main" count="71" uniqueCount="69">
  <si>
    <t>EELARVEOSA NIMETUS</t>
  </si>
  <si>
    <t>PÕHITEGEVUSE TULUD</t>
  </si>
  <si>
    <t>12 376 388,00</t>
  </si>
  <si>
    <t>4,28</t>
  </si>
  <si>
    <t>Maksutulud</t>
  </si>
  <si>
    <t>8 408 000,00</t>
  </si>
  <si>
    <t>10,66</t>
  </si>
  <si>
    <t>Tulud kaupade ja teenuste müügist</t>
  </si>
  <si>
    <t>826 000,00</t>
  </si>
  <si>
    <t>-2,25</t>
  </si>
  <si>
    <t>Saadavad toetused</t>
  </si>
  <si>
    <t>3 137 388,00</t>
  </si>
  <si>
    <t>-8,25</t>
  </si>
  <si>
    <t>Muud tegevustulud</t>
  </si>
  <si>
    <t>5 000,00</t>
  </si>
  <si>
    <t>-16,67</t>
  </si>
  <si>
    <t>PÕHITEGEVUSE KULUD</t>
  </si>
  <si>
    <t>12 179 216,89</t>
  </si>
  <si>
    <t>4,19</t>
  </si>
  <si>
    <t>Antavad toetused</t>
  </si>
  <si>
    <t>700 768,20</t>
  </si>
  <si>
    <t>19,16</t>
  </si>
  <si>
    <t>Muud tegevuskulud</t>
  </si>
  <si>
    <t>11 478 448,69</t>
  </si>
  <si>
    <t>3,39</t>
  </si>
  <si>
    <t>PÕHITEGEVUSE TULEM</t>
  </si>
  <si>
    <t>197 171,11</t>
  </si>
  <si>
    <t>1,95</t>
  </si>
  <si>
    <t>INVESTEERIMISTEGEVUS</t>
  </si>
  <si>
    <t>-985 363,00</t>
  </si>
  <si>
    <t>-35,90</t>
  </si>
  <si>
    <t>Põhivara soetus (sh osakud)</t>
  </si>
  <si>
    <t>-1 310 363,00</t>
  </si>
  <si>
    <t>-30,27</t>
  </si>
  <si>
    <t>Põhivara müük</t>
  </si>
  <si>
    <t>250 000,00</t>
  </si>
  <si>
    <t>66,67</t>
  </si>
  <si>
    <t>Saadav sihtfinantseerimine põhivara soetuseks</t>
  </si>
  <si>
    <t>360 000,00</t>
  </si>
  <si>
    <t>-10,41</t>
  </si>
  <si>
    <t>Antav sihtfinantseerimine põhivara soetuseks</t>
  </si>
  <si>
    <t>Finantskulud/-tulud</t>
  </si>
  <si>
    <t>-285 000,00</t>
  </si>
  <si>
    <t>35,71</t>
  </si>
  <si>
    <r>
      <rPr>
        <sz val="9.5"/>
        <color rgb="FF000000"/>
        <rFont val="Times New Roman"/>
        <family val="1"/>
      </rPr>
      <t>EEL</t>
    </r>
    <r>
      <rPr>
        <sz val="9.5"/>
        <color rgb="FF000000"/>
        <rFont val="Times New Roman"/>
        <family val="1"/>
      </rPr>
      <t>A</t>
    </r>
    <r>
      <rPr>
        <sz val="9.5"/>
        <color rgb="FF000000"/>
        <rFont val="Times New Roman"/>
        <family val="1"/>
      </rPr>
      <t>R</t>
    </r>
    <r>
      <rPr>
        <sz val="9.5"/>
        <color rgb="FF000000"/>
        <rFont val="Times New Roman"/>
        <family val="1"/>
      </rPr>
      <t>V</t>
    </r>
    <r>
      <rPr>
        <sz val="9.5"/>
        <color rgb="FF000000"/>
        <rFont val="Times New Roman"/>
        <family val="1"/>
      </rPr>
      <t>E</t>
    </r>
    <r>
      <rPr>
        <sz val="9.5"/>
        <color rgb="FF000000"/>
        <rFont val="Times New Roman"/>
        <family val="1"/>
      </rPr>
      <t xml:space="preserve"> </t>
    </r>
    <r>
      <rPr>
        <sz val="9.5"/>
        <color rgb="FF000000"/>
        <rFont val="Times New Roman"/>
        <family val="1"/>
      </rPr>
      <t>T</t>
    </r>
    <r>
      <rPr>
        <sz val="9.5"/>
        <color rgb="FF000000"/>
        <rFont val="Times New Roman"/>
        <family val="1"/>
      </rPr>
      <t>U</t>
    </r>
    <r>
      <rPr>
        <sz val="9.5"/>
        <color rgb="FF000000"/>
        <rFont val="Times New Roman"/>
        <family val="1"/>
      </rPr>
      <t>L</t>
    </r>
    <r>
      <rPr>
        <sz val="9.5"/>
        <color rgb="FF000000"/>
        <rFont val="Times New Roman"/>
        <family val="1"/>
      </rPr>
      <t>E</t>
    </r>
    <r>
      <rPr>
        <sz val="9.5"/>
        <color rgb="FF000000"/>
        <rFont val="Times New Roman"/>
        <family val="1"/>
      </rPr>
      <t>M</t>
    </r>
    <r>
      <rPr>
        <sz val="9.5"/>
        <color rgb="FF000000"/>
        <rFont val="Times New Roman"/>
        <family val="1"/>
      </rPr>
      <t xml:space="preserve"> </t>
    </r>
    <r>
      <rPr>
        <sz val="9.5"/>
        <color rgb="FF000000"/>
        <rFont val="Times New Roman"/>
        <family val="1"/>
      </rPr>
      <t>(+ül</t>
    </r>
    <r>
      <rPr>
        <sz val="9.5"/>
        <color rgb="FF000000"/>
        <rFont val="Times New Roman"/>
        <family val="1"/>
      </rPr>
      <t>e</t>
    </r>
    <r>
      <rPr>
        <sz val="9.5"/>
        <color rgb="FF000000"/>
        <rFont val="Times New Roman"/>
        <family val="1"/>
      </rPr>
      <t>j</t>
    </r>
    <r>
      <rPr>
        <sz val="9.5"/>
        <color rgb="FF000000"/>
        <rFont val="Times New Roman"/>
        <family val="1"/>
      </rPr>
      <t>ä</t>
    </r>
    <r>
      <rPr>
        <sz val="9.5"/>
        <color rgb="FF000000"/>
        <rFont val="Times New Roman"/>
        <family val="1"/>
      </rPr>
      <t>ä</t>
    </r>
    <r>
      <rPr>
        <sz val="9.5"/>
        <color rgb="FF000000"/>
        <rFont val="Times New Roman"/>
        <family val="1"/>
      </rPr>
      <t>k</t>
    </r>
    <r>
      <rPr>
        <sz val="9.5"/>
        <color rgb="FF000000"/>
        <rFont val="Times New Roman"/>
        <family val="1"/>
      </rPr>
      <t>/-puudu</t>
    </r>
    <r>
      <rPr>
        <sz val="9.5"/>
        <color rgb="FF000000"/>
        <rFont val="Times New Roman"/>
        <family val="1"/>
      </rPr>
      <t>j</t>
    </r>
    <r>
      <rPr>
        <sz val="9.5"/>
        <color rgb="FF000000"/>
        <rFont val="Times New Roman"/>
        <family val="1"/>
      </rPr>
      <t>ä</t>
    </r>
    <r>
      <rPr>
        <sz val="9.5"/>
        <color rgb="FF000000"/>
        <rFont val="Times New Roman"/>
        <family val="1"/>
      </rPr>
      <t>ä</t>
    </r>
    <r>
      <rPr>
        <sz val="9.5"/>
        <color rgb="FF000000"/>
        <rFont val="Times New Roman"/>
        <family val="1"/>
      </rPr>
      <t>k</t>
    </r>
    <r>
      <rPr>
        <sz val="9.5"/>
        <color rgb="FF000000"/>
        <rFont val="Times New Roman"/>
        <family val="1"/>
      </rPr>
      <t>)</t>
    </r>
  </si>
  <si>
    <t>-788 191,89</t>
  </si>
  <si>
    <t>-41,99</t>
  </si>
  <si>
    <t>FINANTSEERIMISTEGEVUS</t>
  </si>
  <si>
    <t>554 683,00</t>
  </si>
  <si>
    <t>-19,26</t>
  </si>
  <si>
    <t>Võlakohustuste võtmine</t>
  </si>
  <si>
    <t>1 300 000,00</t>
  </si>
  <si>
    <t>-7,14</t>
  </si>
  <si>
    <t>Võlakohustuste täitmine</t>
  </si>
  <si>
    <t>-745 317,00</t>
  </si>
  <si>
    <t>4,53</t>
  </si>
  <si>
    <t>LIKVIIDSETE VARADE  MUUTUS</t>
  </si>
  <si>
    <t>-233 508,89</t>
  </si>
  <si>
    <t>-65,23</t>
  </si>
  <si>
    <t>sh muutus kassas, pangas</t>
  </si>
  <si>
    <t>2022 EELARVE</t>
  </si>
  <si>
    <t>2024 EELARVE</t>
  </si>
  <si>
    <t>Muutuse %</t>
  </si>
  <si>
    <t>2023 EELDUS</t>
  </si>
  <si>
    <t>Muutuse % eelarvega</t>
  </si>
  <si>
    <t>Struktuuri muudatus</t>
  </si>
  <si>
    <t xml:space="preserve">2025 EELARVE 
</t>
  </si>
  <si>
    <t>2026 EELARVE</t>
  </si>
  <si>
    <t>Raasiku valla koondeelarve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</si>
</sst>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9.5"/>
      <color rgb="FF000000"/>
      <name val="Times New Roman"/>
      <family val="1"/>
    </font>
    <font>
      <b/>
      <sz val="9.5"/>
      <color rgb="FF000000"/>
      <name val="Times New Roman"/>
      <family val="1"/>
      <charset val="186"/>
    </font>
    <font>
      <sz val="8"/>
      <name val="Calibri"/>
      <family val="2"/>
      <charset val="204"/>
    </font>
    <font>
      <sz val="9.5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4" fontId="1" fillId="0" borderId="2" xfId="0" applyNumberFormat="1" applyFont="1" applyBorder="1" applyAlignment="1">
      <alignment horizontal="right" vertical="top"/>
    </xf>
    <xf numFmtId="4" fontId="1" fillId="2" borderId="3" xfId="0" applyNumberFormat="1" applyFont="1" applyFill="1" applyBorder="1" applyAlignment="1">
      <alignment horizontal="right" vertical="top"/>
    </xf>
    <xf numFmtId="4" fontId="1" fillId="2" borderId="2" xfId="0" applyNumberFormat="1" applyFont="1" applyFill="1" applyBorder="1" applyAlignment="1">
      <alignment horizontal="right" vertical="top"/>
    </xf>
    <xf numFmtId="4" fontId="0" fillId="0" borderId="2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right" vertical="top"/>
    </xf>
    <xf numFmtId="4" fontId="1" fillId="3" borderId="2" xfId="0" applyNumberFormat="1" applyFont="1" applyFill="1" applyBorder="1" applyAlignment="1">
      <alignment horizontal="right" vertical="top"/>
    </xf>
    <xf numFmtId="3" fontId="0" fillId="0" borderId="0" xfId="0" applyNumberFormat="1"/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top"/>
    </xf>
    <xf numFmtId="4" fontId="1" fillId="4" borderId="2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topLeftCell="A8" zoomScale="138" zoomScaleNormal="138" workbookViewId="0">
      <selection activeCell="H12" sqref="H12"/>
    </sheetView>
  </sheetViews>
  <sheetFormatPr defaultRowHeight="14.4" x14ac:dyDescent="0.3"/>
  <cols>
    <col min="1" max="1" width="24.5546875" customWidth="1"/>
    <col min="2" max="2" width="12.44140625" hidden="1" customWidth="1"/>
    <col min="3" max="3" width="11.44140625" hidden="1" customWidth="1"/>
    <col min="4" max="4" width="15.33203125" customWidth="1"/>
    <col min="5" max="6" width="8.88671875" hidden="1" customWidth="1"/>
    <col min="7" max="7" width="18" customWidth="1"/>
    <col min="8" max="8" width="15.5546875" customWidth="1"/>
    <col min="9" max="9" width="7.88671875" customWidth="1"/>
    <col min="10" max="10" width="17.77734375" customWidth="1"/>
  </cols>
  <sheetData>
    <row r="1" spans="1:10" ht="82.95" customHeight="1" x14ac:dyDescent="0.3">
      <c r="A1" s="19" t="s">
        <v>68</v>
      </c>
      <c r="B1" s="19"/>
      <c r="C1" s="19"/>
      <c r="D1" s="19"/>
      <c r="E1" s="19"/>
      <c r="F1" s="19"/>
      <c r="G1" s="19"/>
      <c r="H1" s="19"/>
      <c r="I1" s="19"/>
      <c r="J1" s="16"/>
    </row>
    <row r="2" spans="1:10" ht="43.8" customHeight="1" x14ac:dyDescent="0.3">
      <c r="A2" s="1" t="s">
        <v>0</v>
      </c>
      <c r="B2" s="9" t="s">
        <v>60</v>
      </c>
      <c r="C2" s="9" t="s">
        <v>63</v>
      </c>
      <c r="D2" s="9" t="s">
        <v>61</v>
      </c>
      <c r="E2" s="9" t="s">
        <v>61</v>
      </c>
      <c r="F2" s="9" t="s">
        <v>62</v>
      </c>
      <c r="G2" s="9" t="s">
        <v>66</v>
      </c>
      <c r="H2" s="9" t="s">
        <v>67</v>
      </c>
      <c r="I2" s="9" t="s">
        <v>64</v>
      </c>
    </row>
    <row r="3" spans="1:10" ht="18.45" customHeight="1" x14ac:dyDescent="0.3">
      <c r="A3" s="1" t="s">
        <v>1</v>
      </c>
      <c r="B3" s="7">
        <f>B4+B5+B6+B7</f>
        <v>10719360.1</v>
      </c>
      <c r="C3" s="7">
        <f>C4+C5+C6+C7</f>
        <v>11889742.009999998</v>
      </c>
      <c r="D3" s="7">
        <f>D4+D5+D6+D7</f>
        <v>12414344.809999999</v>
      </c>
      <c r="E3" s="1" t="s">
        <v>2</v>
      </c>
      <c r="F3" s="1" t="s">
        <v>3</v>
      </c>
      <c r="G3" s="7">
        <f>G4+G5+G6+G7</f>
        <v>13033446.26</v>
      </c>
      <c r="H3" s="18">
        <f>H4+H6+H5+H7</f>
        <v>13531491.17</v>
      </c>
      <c r="I3" s="7">
        <f>(H3-G3)/G3*100</f>
        <v>3.8212833356939022</v>
      </c>
    </row>
    <row r="4" spans="1:10" ht="17.55" customHeight="1" x14ac:dyDescent="0.3">
      <c r="A4" s="2" t="s">
        <v>4</v>
      </c>
      <c r="B4" s="5">
        <v>6753708.2999999998</v>
      </c>
      <c r="C4" s="5">
        <v>7704942.9500000002</v>
      </c>
      <c r="D4" s="5">
        <v>8146169.5999999996</v>
      </c>
      <c r="E4" s="2" t="s">
        <v>5</v>
      </c>
      <c r="F4" s="1" t="s">
        <v>6</v>
      </c>
      <c r="G4" s="11">
        <v>8685826</v>
      </c>
      <c r="H4" s="5">
        <v>9115105</v>
      </c>
      <c r="I4" s="7">
        <f t="shared" ref="I4:I22" si="0">(H4-G4)/G4*100</f>
        <v>4.9422933408981482</v>
      </c>
    </row>
    <row r="5" spans="1:10" ht="17.55" customHeight="1" x14ac:dyDescent="0.3">
      <c r="A5" s="2" t="s">
        <v>7</v>
      </c>
      <c r="B5" s="5">
        <v>665771.19999999995</v>
      </c>
      <c r="C5" s="5">
        <v>742023.32</v>
      </c>
      <c r="D5" s="5">
        <v>950500</v>
      </c>
      <c r="E5" s="2" t="s">
        <v>8</v>
      </c>
      <c r="F5" s="1" t="s">
        <v>9</v>
      </c>
      <c r="G5" s="11">
        <v>963665</v>
      </c>
      <c r="H5" s="5">
        <v>964000</v>
      </c>
      <c r="I5" s="7">
        <f t="shared" si="0"/>
        <v>3.4763117888477843E-2</v>
      </c>
    </row>
    <row r="6" spans="1:10" ht="17.55" customHeight="1" x14ac:dyDescent="0.3">
      <c r="A6" s="2" t="s">
        <v>10</v>
      </c>
      <c r="B6" s="5">
        <v>3292880.6</v>
      </c>
      <c r="C6" s="5">
        <v>3428312.13</v>
      </c>
      <c r="D6" s="11">
        <v>3293075.21</v>
      </c>
      <c r="E6" s="2" t="s">
        <v>11</v>
      </c>
      <c r="F6" s="1" t="s">
        <v>12</v>
      </c>
      <c r="G6" s="11">
        <v>3373955.26</v>
      </c>
      <c r="H6" s="11">
        <v>3446386.17</v>
      </c>
      <c r="I6" s="7">
        <f t="shared" si="0"/>
        <v>2.1467655738861264</v>
      </c>
    </row>
    <row r="7" spans="1:10" ht="17.55" customHeight="1" x14ac:dyDescent="0.3">
      <c r="A7" s="2" t="s">
        <v>13</v>
      </c>
      <c r="B7" s="5">
        <v>7000</v>
      </c>
      <c r="C7" s="5">
        <v>14463.61</v>
      </c>
      <c r="D7" s="5">
        <v>24600</v>
      </c>
      <c r="E7" s="2" t="s">
        <v>14</v>
      </c>
      <c r="F7" s="1" t="s">
        <v>15</v>
      </c>
      <c r="G7" s="5">
        <v>10000</v>
      </c>
      <c r="H7" s="5">
        <v>6000</v>
      </c>
      <c r="I7" s="7">
        <f t="shared" si="0"/>
        <v>-40</v>
      </c>
    </row>
    <row r="8" spans="1:10" ht="18.45" customHeight="1" x14ac:dyDescent="0.3">
      <c r="A8" s="1" t="s">
        <v>16</v>
      </c>
      <c r="B8" s="7">
        <f>B9+B10</f>
        <v>9853884.7399999984</v>
      </c>
      <c r="C8" s="7">
        <f>C9+C10</f>
        <v>10639024.58</v>
      </c>
      <c r="D8" s="7">
        <f>D9+D10</f>
        <v>12157883.879999999</v>
      </c>
      <c r="E8" s="1" t="s">
        <v>17</v>
      </c>
      <c r="F8" s="1" t="s">
        <v>18</v>
      </c>
      <c r="G8" s="7">
        <f>G9+G10</f>
        <v>12664375.34</v>
      </c>
      <c r="H8" s="18">
        <f>H9+H10</f>
        <v>13248875.810000001</v>
      </c>
      <c r="I8" s="7">
        <f t="shared" si="0"/>
        <v>4.6153122780077096</v>
      </c>
    </row>
    <row r="9" spans="1:10" ht="17.55" customHeight="1" x14ac:dyDescent="0.3">
      <c r="A9" s="2" t="s">
        <v>19</v>
      </c>
      <c r="B9" s="5">
        <v>628437.69999999995</v>
      </c>
      <c r="C9" s="5">
        <v>601316.61</v>
      </c>
      <c r="D9" s="5">
        <v>866219.03</v>
      </c>
      <c r="E9" s="2" t="s">
        <v>20</v>
      </c>
      <c r="F9" s="1" t="s">
        <v>21</v>
      </c>
      <c r="G9" s="5">
        <v>908303</v>
      </c>
      <c r="H9" s="5">
        <v>842926.4</v>
      </c>
      <c r="I9" s="7">
        <f t="shared" si="0"/>
        <v>-7.197664215575637</v>
      </c>
    </row>
    <row r="10" spans="1:10" ht="21.45" customHeight="1" x14ac:dyDescent="0.3">
      <c r="A10" s="2" t="s">
        <v>22</v>
      </c>
      <c r="B10" s="5">
        <v>9225447.0399999991</v>
      </c>
      <c r="C10" s="5">
        <v>10037707.970000001</v>
      </c>
      <c r="D10" s="11">
        <v>11291664.85</v>
      </c>
      <c r="E10" s="2" t="s">
        <v>23</v>
      </c>
      <c r="F10" s="1" t="s">
        <v>24</v>
      </c>
      <c r="G10" s="11">
        <v>11756072.34</v>
      </c>
      <c r="H10" s="11">
        <v>12405949.41</v>
      </c>
      <c r="I10" s="7">
        <f t="shared" si="0"/>
        <v>5.5280118325641423</v>
      </c>
    </row>
    <row r="11" spans="1:10" ht="18.45" customHeight="1" x14ac:dyDescent="0.3">
      <c r="A11" s="1" t="s">
        <v>25</v>
      </c>
      <c r="B11" s="6">
        <f>B3-B8</f>
        <v>865475.36000000127</v>
      </c>
      <c r="C11" s="6">
        <f>C3-C8</f>
        <v>1250717.4299999978</v>
      </c>
      <c r="D11" s="6">
        <f>D3-D8</f>
        <v>256460.9299999997</v>
      </c>
      <c r="E11" s="1" t="s">
        <v>26</v>
      </c>
      <c r="F11" s="1" t="s">
        <v>27</v>
      </c>
      <c r="G11" s="6">
        <f>G3-G8</f>
        <v>369070.91999999993</v>
      </c>
      <c r="H11" s="6">
        <f>H3-H8</f>
        <v>282615.3599999994</v>
      </c>
      <c r="I11" s="7">
        <f t="shared" si="0"/>
        <v>-23.425188849882979</v>
      </c>
    </row>
    <row r="12" spans="1:10" ht="18.45" customHeight="1" x14ac:dyDescent="0.3">
      <c r="A12" s="1" t="s">
        <v>28</v>
      </c>
      <c r="B12" s="7">
        <f>B13+B14+B15+B17+B16</f>
        <v>-2042424</v>
      </c>
      <c r="C12" s="7">
        <f>C13+C14+C15+C17</f>
        <v>-1425767.5</v>
      </c>
      <c r="D12" s="7">
        <f>D13+D14+D15+D17</f>
        <v>-1888991.5</v>
      </c>
      <c r="E12" s="1" t="s">
        <v>29</v>
      </c>
      <c r="F12" s="1" t="s">
        <v>30</v>
      </c>
      <c r="G12" s="7">
        <f>G13+G14+G15+G17</f>
        <v>-4063948.4099999997</v>
      </c>
      <c r="H12" s="18">
        <f>H13++H14+H15+H17</f>
        <v>-65124.080000000016</v>
      </c>
      <c r="I12" s="7">
        <f t="shared" si="0"/>
        <v>-98.397517059031756</v>
      </c>
    </row>
    <row r="13" spans="1:10" ht="17.55" customHeight="1" x14ac:dyDescent="0.3">
      <c r="A13" s="2" t="s">
        <v>31</v>
      </c>
      <c r="B13" s="5">
        <v>-2691336</v>
      </c>
      <c r="C13" s="5">
        <f>(24343.86+330340.77+304044.31+254515.47+287304.34+400000)*-1</f>
        <v>-1600548.75</v>
      </c>
      <c r="D13" s="11">
        <f>-2259041.5-46360</f>
        <v>-2305401.5</v>
      </c>
      <c r="E13" s="2" t="s">
        <v>32</v>
      </c>
      <c r="F13" s="1" t="s">
        <v>33</v>
      </c>
      <c r="G13" s="11">
        <f>-4540888.09</f>
        <v>-4540888.09</v>
      </c>
      <c r="H13" s="5">
        <v>-940188.4</v>
      </c>
      <c r="I13" s="7">
        <f t="shared" si="0"/>
        <v>-79.295054593604846</v>
      </c>
    </row>
    <row r="14" spans="1:10" ht="17.55" customHeight="1" x14ac:dyDescent="0.3">
      <c r="A14" s="2" t="s">
        <v>34</v>
      </c>
      <c r="B14" s="5">
        <v>300000</v>
      </c>
      <c r="C14" s="5">
        <v>15500</v>
      </c>
      <c r="D14" s="5">
        <v>250000</v>
      </c>
      <c r="E14" s="2" t="s">
        <v>35</v>
      </c>
      <c r="F14" s="1" t="s">
        <v>36</v>
      </c>
      <c r="G14" s="5">
        <v>238000</v>
      </c>
      <c r="H14" s="5">
        <v>800000</v>
      </c>
      <c r="I14" s="7">
        <f t="shared" si="0"/>
        <v>236.1344537815126</v>
      </c>
    </row>
    <row r="15" spans="1:10" ht="17.55" customHeight="1" x14ac:dyDescent="0.3">
      <c r="A15" s="2" t="s">
        <v>37</v>
      </c>
      <c r="B15" s="5">
        <v>429472</v>
      </c>
      <c r="C15" s="5">
        <v>357485.25</v>
      </c>
      <c r="D15" s="5">
        <v>461410</v>
      </c>
      <c r="E15" s="2" t="s">
        <v>38</v>
      </c>
      <c r="F15" s="1" t="s">
        <v>39</v>
      </c>
      <c r="G15" s="5">
        <v>517739.68</v>
      </c>
      <c r="H15" s="5">
        <v>300064.32</v>
      </c>
      <c r="I15" s="7">
        <f t="shared" si="0"/>
        <v>-42.043399107443335</v>
      </c>
    </row>
    <row r="16" spans="1:10" ht="17.55" customHeight="1" x14ac:dyDescent="0.3">
      <c r="A16" s="2" t="s">
        <v>40</v>
      </c>
      <c r="B16" s="10">
        <v>-17560</v>
      </c>
      <c r="C16" s="8"/>
      <c r="D16" s="8"/>
      <c r="E16" s="3"/>
      <c r="F16" s="4"/>
      <c r="G16" s="8"/>
      <c r="H16" s="17">
        <v>0</v>
      </c>
      <c r="I16" s="7"/>
    </row>
    <row r="17" spans="1:9" ht="17.55" customHeight="1" x14ac:dyDescent="0.3">
      <c r="A17" s="2" t="s">
        <v>41</v>
      </c>
      <c r="B17" s="5">
        <v>-63000</v>
      </c>
      <c r="C17" s="5">
        <v>-198204</v>
      </c>
      <c r="D17" s="5">
        <v>-295000</v>
      </c>
      <c r="E17" s="2" t="s">
        <v>42</v>
      </c>
      <c r="F17" s="1" t="s">
        <v>43</v>
      </c>
      <c r="G17" s="5">
        <v>-278800</v>
      </c>
      <c r="H17" s="5">
        <v>-225000</v>
      </c>
      <c r="I17" s="7">
        <f t="shared" si="0"/>
        <v>-19.296987087517934</v>
      </c>
    </row>
    <row r="18" spans="1:9" ht="18.45" customHeight="1" x14ac:dyDescent="0.3">
      <c r="A18" s="1" t="s">
        <v>44</v>
      </c>
      <c r="B18" s="7">
        <f>B11+B12</f>
        <v>-1176948.6399999987</v>
      </c>
      <c r="C18" s="7">
        <f>C11+C12</f>
        <v>-175050.07000000216</v>
      </c>
      <c r="D18" s="7">
        <f>D11+D12</f>
        <v>-1632530.5700000003</v>
      </c>
      <c r="E18" s="1" t="s">
        <v>45</v>
      </c>
      <c r="F18" s="1" t="s">
        <v>46</v>
      </c>
      <c r="G18" s="7">
        <f>G11+G12</f>
        <v>-3694877.4899999998</v>
      </c>
      <c r="H18" s="7">
        <f>H12+H11</f>
        <v>217491.27999999939</v>
      </c>
      <c r="I18" s="7">
        <f t="shared" si="0"/>
        <v>-105.88629205132318</v>
      </c>
    </row>
    <row r="19" spans="1:9" ht="18.45" customHeight="1" x14ac:dyDescent="0.3">
      <c r="A19" s="1" t="s">
        <v>47</v>
      </c>
      <c r="B19" s="7">
        <f>B20+B21</f>
        <v>834874.12</v>
      </c>
      <c r="C19" s="7">
        <f>C20+C21</f>
        <v>704656.9</v>
      </c>
      <c r="D19" s="7">
        <f>D20+D21</f>
        <v>954683</v>
      </c>
      <c r="E19" s="1" t="s">
        <v>48</v>
      </c>
      <c r="F19" s="1" t="s">
        <v>49</v>
      </c>
      <c r="G19" s="7">
        <f>G20+G21</f>
        <v>2204400</v>
      </c>
      <c r="H19" s="18">
        <f>H20+H21</f>
        <v>-1030455</v>
      </c>
      <c r="I19" s="7">
        <f t="shared" si="0"/>
        <v>-146.74537289058247</v>
      </c>
    </row>
    <row r="20" spans="1:9" ht="17.55" customHeight="1" x14ac:dyDescent="0.3">
      <c r="A20" s="2" t="s">
        <v>50</v>
      </c>
      <c r="B20" s="5">
        <v>1500000</v>
      </c>
      <c r="C20" s="5">
        <v>1400000</v>
      </c>
      <c r="D20" s="5">
        <v>1700000</v>
      </c>
      <c r="E20" s="2" t="s">
        <v>51</v>
      </c>
      <c r="F20" s="1" t="s">
        <v>52</v>
      </c>
      <c r="G20" s="5">
        <v>3000000</v>
      </c>
      <c r="H20" s="5">
        <v>0</v>
      </c>
      <c r="I20" s="7">
        <f t="shared" si="0"/>
        <v>-100</v>
      </c>
    </row>
    <row r="21" spans="1:9" ht="17.55" customHeight="1" x14ac:dyDescent="0.3">
      <c r="A21" s="2" t="s">
        <v>53</v>
      </c>
      <c r="B21" s="5">
        <v>-665125.88</v>
      </c>
      <c r="C21" s="5">
        <v>-695343.1</v>
      </c>
      <c r="D21" s="5">
        <v>-745317</v>
      </c>
      <c r="E21" s="2" t="s">
        <v>54</v>
      </c>
      <c r="F21" s="1" t="s">
        <v>55</v>
      </c>
      <c r="G21" s="5">
        <v>-795600</v>
      </c>
      <c r="H21" s="5">
        <f>-1030455</f>
        <v>-1030455</v>
      </c>
      <c r="I21" s="7">
        <f t="shared" si="0"/>
        <v>29.51923076923077</v>
      </c>
    </row>
    <row r="22" spans="1:9" ht="18.45" customHeight="1" x14ac:dyDescent="0.3">
      <c r="A22" s="1" t="s">
        <v>56</v>
      </c>
      <c r="B22" s="6">
        <f>B18+B19</f>
        <v>-342074.51999999874</v>
      </c>
      <c r="C22" s="6">
        <f>C18+C19</f>
        <v>529606.82999999786</v>
      </c>
      <c r="D22" s="6">
        <f>D18+D19</f>
        <v>-677847.5700000003</v>
      </c>
      <c r="E22" s="1" t="s">
        <v>57</v>
      </c>
      <c r="F22" s="1" t="s">
        <v>58</v>
      </c>
      <c r="G22" s="6">
        <f>G18+G19</f>
        <v>-1490477.4899999998</v>
      </c>
      <c r="H22" s="6">
        <f>H18+H19</f>
        <v>-812963.72000000067</v>
      </c>
      <c r="I22" s="7">
        <f t="shared" si="0"/>
        <v>-45.456155798770176</v>
      </c>
    </row>
    <row r="23" spans="1:9" ht="17.55" customHeight="1" x14ac:dyDescent="0.3">
      <c r="A23" s="2" t="s">
        <v>59</v>
      </c>
      <c r="B23" s="5">
        <f>B22</f>
        <v>-342074.51999999874</v>
      </c>
      <c r="C23" s="5">
        <f>C22</f>
        <v>529606.82999999786</v>
      </c>
      <c r="D23" s="5">
        <f>D22</f>
        <v>-677847.5700000003</v>
      </c>
      <c r="E23" s="2" t="s">
        <v>57</v>
      </c>
      <c r="F23" s="3"/>
      <c r="G23" s="5">
        <f>G22</f>
        <v>-1490477.4899999998</v>
      </c>
      <c r="H23" s="5">
        <f>H22</f>
        <v>-812963.72000000067</v>
      </c>
      <c r="I23" s="3"/>
    </row>
    <row r="24" spans="1:9" ht="17.55" customHeight="1" x14ac:dyDescent="0.3">
      <c r="A24" s="13"/>
      <c r="B24" s="14"/>
      <c r="C24" s="14"/>
      <c r="D24" s="14"/>
      <c r="E24" s="13"/>
      <c r="F24" s="15"/>
      <c r="G24" s="14"/>
      <c r="H24" s="14"/>
      <c r="I24" s="15"/>
    </row>
    <row r="25" spans="1:9" x14ac:dyDescent="0.3">
      <c r="C25" t="s">
        <v>65</v>
      </c>
      <c r="G25" s="12"/>
      <c r="H25" s="12"/>
    </row>
  </sheetData>
  <mergeCells count="1">
    <mergeCell ref="A1:I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Aasma</dc:creator>
  <cp:lastModifiedBy>Jelena Aasma</cp:lastModifiedBy>
  <cp:lastPrinted>2025-11-20T05:28:52Z</cp:lastPrinted>
  <dcterms:created xsi:type="dcterms:W3CDTF">2024-01-03T11:21:19Z</dcterms:created>
  <dcterms:modified xsi:type="dcterms:W3CDTF">2026-02-05T21:21:03Z</dcterms:modified>
</cp:coreProperties>
</file>