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3820"/>
  <mc:AlternateContent xmlns:mc="http://schemas.openxmlformats.org/markup-compatibility/2006">
    <mc:Choice Requires="x15">
      <x15ac:absPath xmlns:x15ac="http://schemas.microsoft.com/office/spreadsheetml/2010/11/ac" url="https://raasikuvv-my.sharepoint.com/personal/jelena_aasma_raasiku_ee/Documents/Dokumendid/2026. aasta Eelarveprojekt/Volikogu 10.02.2026/"/>
    </mc:Choice>
  </mc:AlternateContent>
  <xr:revisionPtr revIDLastSave="11" documentId="8_{D4372356-176E-4517-B4FD-F49EDAD86C7E}" xr6:coauthVersionLast="47" xr6:coauthVersionMax="47" xr10:uidLastSave="{9D9486F6-1536-499B-8EAE-0B0C4D9E183E}"/>
  <bookViews>
    <workbookView xWindow="-108" yWindow="-108" windowWidth="23256" windowHeight="13896" xr2:uid="{00000000-000D-0000-FFFF-FFFF00000000}"/>
  </bookViews>
  <sheets>
    <sheet name="page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0" i="1" l="1"/>
  <c r="E14" i="1"/>
  <c r="E3" i="1"/>
  <c r="E4" i="1"/>
  <c r="E64" i="1"/>
  <c r="E62" i="1"/>
  <c r="G62" i="1"/>
  <c r="E61" i="1"/>
  <c r="E60" i="1"/>
  <c r="E59" i="1"/>
  <c r="E28" i="1"/>
  <c r="E29" i="1"/>
  <c r="F25" i="1"/>
  <c r="E15" i="1"/>
  <c r="E11" i="1"/>
  <c r="E9" i="1"/>
  <c r="F61" i="1"/>
  <c r="F4" i="1" l="1"/>
  <c r="F50" i="1"/>
  <c r="F30" i="1"/>
  <c r="F39" i="1"/>
  <c r="D60" i="1"/>
  <c r="D61" i="1"/>
  <c r="F10" i="1"/>
  <c r="C60" i="1"/>
  <c r="C61" i="1"/>
  <c r="C54" i="1"/>
  <c r="C50" i="1"/>
  <c r="C39" i="1"/>
  <c r="F43" i="1"/>
  <c r="C36" i="1"/>
  <c r="C34" i="1"/>
  <c r="C18" i="1"/>
  <c r="C14" i="1" s="1"/>
  <c r="C15" i="1"/>
  <c r="C11" i="1"/>
  <c r="C4" i="1"/>
  <c r="D4" i="1"/>
  <c r="D46" i="1" l="1"/>
  <c r="D43" i="1"/>
  <c r="D34" i="1"/>
  <c r="D25" i="1"/>
  <c r="D24" i="1" s="1"/>
  <c r="D21" i="1"/>
  <c r="D15" i="1"/>
  <c r="F11" i="1" l="1"/>
  <c r="F18" i="1"/>
  <c r="F46" i="1"/>
  <c r="F24" i="1"/>
  <c r="F64" i="1" l="1"/>
  <c r="F62" i="1"/>
  <c r="F38" i="1" l="1"/>
  <c r="F34" i="1" l="1"/>
  <c r="D18" i="1" l="1"/>
  <c r="D14" i="1" s="1"/>
  <c r="F15" i="1" l="1"/>
  <c r="F9" i="1" l="1"/>
  <c r="F3" i="1" s="1"/>
  <c r="F29" i="1"/>
  <c r="D50" i="1"/>
  <c r="D54" i="1"/>
  <c r="D49" i="1" l="1"/>
  <c r="C64" i="1" l="1"/>
  <c r="C62" i="1"/>
  <c r="C59" i="1" s="1"/>
  <c r="C38" i="1"/>
  <c r="C32" i="1"/>
  <c r="C29" i="1"/>
  <c r="C9" i="1"/>
  <c r="C3" i="1" s="1"/>
  <c r="F14" i="1"/>
  <c r="C28" i="1" l="1"/>
  <c r="C49" i="1"/>
  <c r="F32" i="1"/>
  <c r="F28" i="1" s="1"/>
  <c r="D32" i="1"/>
  <c r="D29" i="1"/>
  <c r="D28" i="1" l="1"/>
  <c r="F54" i="1"/>
  <c r="F49" i="1" s="1"/>
  <c r="F59" i="1" s="1"/>
  <c r="D64" i="1" l="1"/>
  <c r="D62" i="1"/>
  <c r="D59" i="1" s="1"/>
  <c r="D39" i="1"/>
  <c r="D38" i="1" s="1"/>
  <c r="D9" i="1"/>
  <c r="D3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tc={52A3C436-9B2A-47FE-9604-3465DD2883D7}</author>
  </authors>
  <commentList>
    <comment ref="F19" authorId="0" shapeId="0" xr:uid="{52A3C436-9B2A-47FE-9604-3465DD2883D7}">
      <text>
        <t>[Threaded comment]
Your version of Excel allows you to read this threaded comment; however, any edits to it will get removed if the file is opened in a newer version of Excel. Learn more: https://go.microsoft.com/fwlink/?linkid=870924
Comment:
    Tehase tee 2, Raasiku 71 870 eur</t>
      </text>
    </comment>
  </commentList>
</comments>
</file>

<file path=xl/sharedStrings.xml><?xml version="1.0" encoding="utf-8"?>
<sst xmlns="http://schemas.openxmlformats.org/spreadsheetml/2006/main" count="91" uniqueCount="69">
  <si>
    <t>ÜLDISED VALITSUSSEKTORI TEENUSED</t>
  </si>
  <si>
    <t>Vallavalitsus</t>
  </si>
  <si>
    <t>Materiaalsete ja immateriaalsete varade soetus</t>
  </si>
  <si>
    <t>Põhivara soetuseks saadav sihtfinantseerimine</t>
  </si>
  <si>
    <t>Põhivara müük</t>
  </si>
  <si>
    <t>MAJANDUS</t>
  </si>
  <si>
    <t>ELAMU- JA KOMMUNAALMAJANDUS</t>
  </si>
  <si>
    <t>Sporditegevus, Raasiku Valla Sport</t>
  </si>
  <si>
    <t>HARIDUS</t>
  </si>
  <si>
    <t>Alusharidus- lasteaiad</t>
  </si>
  <si>
    <t>KOOND</t>
  </si>
  <si>
    <t>sh põhivarade ja osaluse soetus</t>
  </si>
  <si>
    <t>sh põhivarade soetuseks saadav sihtfinantseerimine</t>
  </si>
  <si>
    <t>sh põhivara müük</t>
  </si>
  <si>
    <t>sh finantskulud ja tulud</t>
  </si>
  <si>
    <t>Tunnus</t>
  </si>
  <si>
    <t>2024 EELARVE</t>
  </si>
  <si>
    <t>Materiaalsete ja immateriaalsete varade soetus: Aruküla LA</t>
  </si>
  <si>
    <t>Avalik kord ja julgeolek</t>
  </si>
  <si>
    <t>Osaluse soetus</t>
  </si>
  <si>
    <t>KESKKONNAKAITSE</t>
  </si>
  <si>
    <t>Jäätmekäitlus</t>
  </si>
  <si>
    <t>Tänavavalgustus</t>
  </si>
  <si>
    <t>Muu elamu ja kommunaalmajandus</t>
  </si>
  <si>
    <t>Muud toetused</t>
  </si>
  <si>
    <t>Puhkepargid</t>
  </si>
  <si>
    <t>Materiaalsete ja immateriaalsete varade soetus:  Raasiku LA</t>
  </si>
  <si>
    <t>Materiaalsete ja immateriaalsete varade soetus: Aruküla PK</t>
  </si>
  <si>
    <t>Materiaalsete ja immateriaalsete varade soetus:  Raasiku PK</t>
  </si>
  <si>
    <t>sh põhivara soetamiseks antav sihtfinantseerimine</t>
  </si>
  <si>
    <t xml:space="preserve">Osamakse reservkapitali </t>
  </si>
  <si>
    <t>Materiaalsete ja immateriaalsete varade soetus: Pikavere Mõisakool</t>
  </si>
  <si>
    <t>Valitsussektori võla teenindamine</t>
  </si>
  <si>
    <t>Põhi- ja üldkeskharidus</t>
  </si>
  <si>
    <t>01</t>
  </si>
  <si>
    <t>01112</t>
  </si>
  <si>
    <t>01700</t>
  </si>
  <si>
    <t>03</t>
  </si>
  <si>
    <t>04</t>
  </si>
  <si>
    <t>04510</t>
  </si>
  <si>
    <t>05</t>
  </si>
  <si>
    <t>05100</t>
  </si>
  <si>
    <t>06</t>
  </si>
  <si>
    <t>06100</t>
  </si>
  <si>
    <t>06400</t>
  </si>
  <si>
    <t>06605</t>
  </si>
  <si>
    <t>08102</t>
  </si>
  <si>
    <t>08103</t>
  </si>
  <si>
    <t>09</t>
  </si>
  <si>
    <t>09212</t>
  </si>
  <si>
    <t>09110</t>
  </si>
  <si>
    <t>06300</t>
  </si>
  <si>
    <t>Veevarustus</t>
  </si>
  <si>
    <t>2025 EELARVE</t>
  </si>
  <si>
    <t>Põhivara soetuseks saadav sihtfinantseerimine Pikavere Mõisakool</t>
  </si>
  <si>
    <t>0'4210</t>
  </si>
  <si>
    <t>Maakorraldus</t>
  </si>
  <si>
    <t>04740</t>
  </si>
  <si>
    <t>Üldmajanduslikud arendusprojektid</t>
  </si>
  <si>
    <t>08201</t>
  </si>
  <si>
    <t>Raamatukogud</t>
  </si>
  <si>
    <t>Tunnuse nimetus</t>
  </si>
  <si>
    <r>
      <t xml:space="preserve">Maanteetransport </t>
    </r>
    <r>
      <rPr>
        <sz val="10"/>
        <color rgb="FF000000"/>
        <rFont val="Times New Roman"/>
        <family val="1"/>
      </rPr>
      <t>(vallateed ja tänavad)</t>
    </r>
  </si>
  <si>
    <r>
      <t xml:space="preserve">Elamumajanduse arendamine </t>
    </r>
    <r>
      <rPr>
        <sz val="10"/>
        <color rgb="FF000000"/>
        <rFont val="Times New Roman"/>
        <family val="1"/>
      </rPr>
      <t>(elamispinnad)</t>
    </r>
  </si>
  <si>
    <t>08</t>
  </si>
  <si>
    <t>VABA AEG, KULTUUR JA RELIGIOON</t>
  </si>
  <si>
    <r>
      <t xml:space="preserve">KINNITATUD
Raasiku Vallavolikogu
…....... 2026. a määrusega nr  ..
</t>
    </r>
    <r>
      <rPr>
        <b/>
        <sz val="11"/>
        <color rgb="FF000000"/>
        <rFont val="Times New Roman"/>
        <family val="1"/>
      </rPr>
      <t xml:space="preserve">Investeerimistegevuse eelarveosa 2026                                                                                           </t>
    </r>
    <r>
      <rPr>
        <sz val="11"/>
        <color rgb="FF000000"/>
        <rFont val="Times New Roman"/>
        <family val="1"/>
      </rPr>
      <t>Lisa 3</t>
    </r>
  </si>
  <si>
    <t>2026 EELARVE 13.01.2026</t>
  </si>
  <si>
    <t>2026 EELARVE 10.02.2026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</si>
</sst>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rgb="FF000000"/>
      <name val="Calibri"/>
      <family val="2"/>
      <charset val="204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sz val="8"/>
      <name val="Calibri"/>
      <family val="2"/>
      <charset val="204"/>
    </font>
    <font>
      <sz val="10"/>
      <color rgb="FF000000"/>
      <name val="Times New Roman"/>
      <family val="1"/>
    </font>
    <font>
      <b/>
      <sz val="10"/>
      <color rgb="FF000000"/>
      <name val="Times New Roman"/>
      <family val="1"/>
    </font>
    <font>
      <b/>
      <sz val="10"/>
      <color rgb="FF000000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sz val="10"/>
      <color rgb="FF00000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D9D9D9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4" fontId="0" fillId="0" borderId="0" xfId="0" applyNumberFormat="1"/>
    <xf numFmtId="0" fontId="4" fillId="2" borderId="2" xfId="0" applyFont="1" applyFill="1" applyBorder="1" applyAlignment="1">
      <alignment horizontal="left" vertical="top" wrapText="1"/>
    </xf>
    <xf numFmtId="0" fontId="5" fillId="2" borderId="2" xfId="0" applyFont="1" applyFill="1" applyBorder="1" applyAlignment="1">
      <alignment horizontal="left" vertical="top" wrapText="1"/>
    </xf>
    <xf numFmtId="1" fontId="5" fillId="2" borderId="2" xfId="0" quotePrefix="1" applyNumberFormat="1" applyFont="1" applyFill="1" applyBorder="1" applyAlignment="1">
      <alignment horizontal="left" vertical="top" shrinkToFit="1"/>
    </xf>
    <xf numFmtId="0" fontId="5" fillId="2" borderId="2" xfId="0" applyFont="1" applyFill="1" applyBorder="1" applyAlignment="1">
      <alignment horizontal="left" vertical="top"/>
    </xf>
    <xf numFmtId="4" fontId="5" fillId="2" borderId="2" xfId="0" applyNumberFormat="1" applyFont="1" applyFill="1" applyBorder="1" applyAlignment="1">
      <alignment horizontal="right" vertical="top"/>
    </xf>
    <xf numFmtId="1" fontId="5" fillId="0" borderId="2" xfId="0" quotePrefix="1" applyNumberFormat="1" applyFont="1" applyBorder="1" applyAlignment="1">
      <alignment horizontal="left" vertical="top" shrinkToFit="1"/>
    </xf>
    <xf numFmtId="0" fontId="5" fillId="0" borderId="2" xfId="0" applyFont="1" applyBorder="1" applyAlignment="1">
      <alignment horizontal="left" vertical="top"/>
    </xf>
    <xf numFmtId="4" fontId="5" fillId="0" borderId="2" xfId="0" applyNumberFormat="1" applyFont="1" applyBorder="1" applyAlignment="1">
      <alignment horizontal="right" vertical="top"/>
    </xf>
    <xf numFmtId="1" fontId="4" fillId="0" borderId="2" xfId="0" applyNumberFormat="1" applyFont="1" applyBorder="1" applyAlignment="1">
      <alignment horizontal="left" vertical="top" shrinkToFit="1"/>
    </xf>
    <xf numFmtId="0" fontId="4" fillId="0" borderId="2" xfId="0" applyFont="1" applyBorder="1" applyAlignment="1">
      <alignment horizontal="left" vertical="top"/>
    </xf>
    <xf numFmtId="4" fontId="4" fillId="0" borderId="2" xfId="0" applyNumberFormat="1" applyFont="1" applyBorder="1" applyAlignment="1">
      <alignment horizontal="right" vertical="top"/>
    </xf>
    <xf numFmtId="1" fontId="6" fillId="3" borderId="2" xfId="0" quotePrefix="1" applyNumberFormat="1" applyFont="1" applyFill="1" applyBorder="1" applyAlignment="1">
      <alignment horizontal="left" vertical="top" shrinkToFit="1"/>
    </xf>
    <xf numFmtId="0" fontId="6" fillId="3" borderId="0" xfId="0" applyFont="1" applyFill="1"/>
    <xf numFmtId="4" fontId="6" fillId="3" borderId="2" xfId="0" applyNumberFormat="1" applyFont="1" applyFill="1" applyBorder="1" applyAlignment="1">
      <alignment horizontal="right" vertical="top"/>
    </xf>
    <xf numFmtId="1" fontId="7" fillId="0" borderId="2" xfId="0" quotePrefix="1" applyNumberFormat="1" applyFont="1" applyBorder="1" applyAlignment="1">
      <alignment horizontal="left" vertical="top" shrinkToFit="1"/>
    </xf>
    <xf numFmtId="4" fontId="7" fillId="0" borderId="2" xfId="0" applyNumberFormat="1" applyFont="1" applyBorder="1" applyAlignment="1">
      <alignment horizontal="right" vertical="top"/>
    </xf>
    <xf numFmtId="0" fontId="6" fillId="3" borderId="2" xfId="0" applyFont="1" applyFill="1" applyBorder="1" applyAlignment="1">
      <alignment horizontal="left" vertical="top"/>
    </xf>
    <xf numFmtId="4" fontId="4" fillId="3" borderId="2" xfId="0" applyNumberFormat="1" applyFont="1" applyFill="1" applyBorder="1" applyAlignment="1">
      <alignment horizontal="right" vertical="top"/>
    </xf>
    <xf numFmtId="1" fontId="6" fillId="0" borderId="2" xfId="0" quotePrefix="1" applyNumberFormat="1" applyFont="1" applyBorder="1" applyAlignment="1">
      <alignment horizontal="left" vertical="top" shrinkToFit="1"/>
    </xf>
    <xf numFmtId="0" fontId="6" fillId="0" borderId="2" xfId="0" applyFont="1" applyBorder="1" applyAlignment="1">
      <alignment horizontal="left" vertical="top"/>
    </xf>
    <xf numFmtId="1" fontId="7" fillId="0" borderId="2" xfId="0" applyNumberFormat="1" applyFont="1" applyBorder="1" applyAlignment="1">
      <alignment horizontal="left" vertical="top" shrinkToFit="1"/>
    </xf>
    <xf numFmtId="0" fontId="7" fillId="0" borderId="2" xfId="0" applyFont="1" applyBorder="1" applyAlignment="1">
      <alignment horizontal="left" vertical="top"/>
    </xf>
    <xf numFmtId="4" fontId="6" fillId="0" borderId="2" xfId="0" applyNumberFormat="1" applyFont="1" applyBorder="1" applyAlignment="1">
      <alignment horizontal="right" vertical="top"/>
    </xf>
    <xf numFmtId="4" fontId="5" fillId="2" borderId="2" xfId="0" applyNumberFormat="1" applyFont="1" applyFill="1" applyBorder="1" applyAlignment="1">
      <alignment horizontal="right" vertical="top" wrapText="1"/>
    </xf>
    <xf numFmtId="4" fontId="4" fillId="0" borderId="3" xfId="0" applyNumberFormat="1" applyFont="1" applyBorder="1" applyAlignment="1">
      <alignment horizontal="right" vertical="top"/>
    </xf>
    <xf numFmtId="0" fontId="8" fillId="2" borderId="2" xfId="0" applyFont="1" applyFill="1" applyBorder="1" applyAlignment="1">
      <alignment horizontal="left" vertical="top"/>
    </xf>
    <xf numFmtId="4" fontId="5" fillId="4" borderId="2" xfId="0" applyNumberFormat="1" applyFont="1" applyFill="1" applyBorder="1" applyAlignment="1">
      <alignment horizontal="right" vertical="top"/>
    </xf>
    <xf numFmtId="1" fontId="4" fillId="2" borderId="2" xfId="0" applyNumberFormat="1" applyFont="1" applyFill="1" applyBorder="1" applyAlignment="1">
      <alignment horizontal="left" vertical="top" shrinkToFit="1"/>
    </xf>
    <xf numFmtId="0" fontId="4" fillId="2" borderId="2" xfId="0" applyFont="1" applyFill="1" applyBorder="1" applyAlignment="1">
      <alignment horizontal="left" vertical="top"/>
    </xf>
    <xf numFmtId="4" fontId="4" fillId="2" borderId="2" xfId="0" applyNumberFormat="1" applyFont="1" applyFill="1" applyBorder="1" applyAlignment="1">
      <alignment horizontal="right" vertical="top"/>
    </xf>
    <xf numFmtId="4" fontId="5" fillId="3" borderId="2" xfId="0" applyNumberFormat="1" applyFont="1" applyFill="1" applyBorder="1" applyAlignment="1">
      <alignment horizontal="right" vertical="top"/>
    </xf>
    <xf numFmtId="0" fontId="1" fillId="0" borderId="1" xfId="0" applyFont="1" applyBorder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Jelena Aasma" id="{6B9030AB-372C-4E2F-98B4-65B6DF059AB8}" userId="S::jelena.aasma@raasiku.ee::fbe6cec8-db02-4b18-9109-1dec70dbb760" providerId="AD"/>
</personList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F19" dT="2026-02-05T12:10:18.95" personId="{6B9030AB-372C-4E2F-98B4-65B6DF059AB8}" id="{52A3C436-9B2A-47FE-9604-3465DD2883D7}">
    <text>Tehase tee 2, Raasiku 71 870 eur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4"/>
  <sheetViews>
    <sheetView tabSelected="1" topLeftCell="B57" zoomScale="148" zoomScaleNormal="148" workbookViewId="0">
      <selection activeCell="H3" sqref="H3"/>
    </sheetView>
  </sheetViews>
  <sheetFormatPr defaultRowHeight="14.4" x14ac:dyDescent="0.3"/>
  <cols>
    <col min="1" max="1" width="5" customWidth="1"/>
    <col min="2" max="2" width="49.6640625" customWidth="1"/>
    <col min="3" max="3" width="13.33203125" customWidth="1"/>
    <col min="4" max="5" width="12.21875" customWidth="1"/>
    <col min="6" max="6" width="12.33203125" customWidth="1"/>
    <col min="7" max="7" width="0.33203125" hidden="1" customWidth="1"/>
    <col min="8" max="8" width="16.88671875" customWidth="1"/>
    <col min="9" max="9" width="11.77734375" bestFit="1" customWidth="1"/>
  </cols>
  <sheetData>
    <row r="1" spans="1:7" ht="80.7" customHeight="1" x14ac:dyDescent="0.3">
      <c r="A1" s="33" t="s">
        <v>66</v>
      </c>
      <c r="B1" s="33"/>
      <c r="C1" s="33"/>
      <c r="D1" s="33"/>
      <c r="E1" s="33"/>
      <c r="F1" s="33"/>
      <c r="G1" s="33"/>
    </row>
    <row r="2" spans="1:7" ht="45.6" customHeight="1" x14ac:dyDescent="0.3">
      <c r="A2" s="2" t="s">
        <v>15</v>
      </c>
      <c r="B2" s="2" t="s">
        <v>61</v>
      </c>
      <c r="C2" s="3" t="s">
        <v>16</v>
      </c>
      <c r="D2" s="3" t="s">
        <v>53</v>
      </c>
      <c r="E2" s="3" t="s">
        <v>67</v>
      </c>
      <c r="F2" s="3" t="s">
        <v>68</v>
      </c>
    </row>
    <row r="3" spans="1:7" ht="22.5" customHeight="1" x14ac:dyDescent="0.3">
      <c r="A3" s="4" t="s">
        <v>34</v>
      </c>
      <c r="B3" s="5" t="s">
        <v>0</v>
      </c>
      <c r="C3" s="6">
        <f>C4+C9</f>
        <v>-57094</v>
      </c>
      <c r="D3" s="6">
        <f>D4+D9</f>
        <v>-40800</v>
      </c>
      <c r="E3" s="6">
        <f>E4+E9</f>
        <v>575000</v>
      </c>
      <c r="F3" s="6">
        <f>F4+F9</f>
        <v>525000</v>
      </c>
    </row>
    <row r="4" spans="1:7" ht="16.649999999999999" customHeight="1" x14ac:dyDescent="0.3">
      <c r="A4" s="7" t="s">
        <v>35</v>
      </c>
      <c r="B4" s="8" t="s">
        <v>1</v>
      </c>
      <c r="C4" s="9">
        <f>C5+C8</f>
        <v>237906</v>
      </c>
      <c r="D4" s="9">
        <f>D8</f>
        <v>238000</v>
      </c>
      <c r="E4" s="9">
        <f>E8</f>
        <v>800000</v>
      </c>
      <c r="F4" s="9">
        <f>F8+F5</f>
        <v>750000</v>
      </c>
    </row>
    <row r="5" spans="1:7" ht="16.649999999999999" customHeight="1" x14ac:dyDescent="0.3">
      <c r="A5" s="10">
        <v>15</v>
      </c>
      <c r="B5" s="11" t="s">
        <v>2</v>
      </c>
      <c r="C5" s="12">
        <v>-12094</v>
      </c>
      <c r="D5" s="12">
        <v>0</v>
      </c>
      <c r="E5" s="12">
        <v>0</v>
      </c>
      <c r="F5" s="12">
        <v>-50000</v>
      </c>
    </row>
    <row r="6" spans="1:7" ht="16.649999999999999" customHeight="1" x14ac:dyDescent="0.3">
      <c r="A6" s="10">
        <v>15</v>
      </c>
      <c r="B6" s="11" t="s">
        <v>19</v>
      </c>
      <c r="C6" s="12">
        <v>0</v>
      </c>
      <c r="D6" s="12">
        <v>0</v>
      </c>
      <c r="E6" s="12">
        <v>0</v>
      </c>
      <c r="F6" s="12">
        <v>0</v>
      </c>
    </row>
    <row r="7" spans="1:7" ht="16.649999999999999" customHeight="1" x14ac:dyDescent="0.3">
      <c r="A7" s="10">
        <v>3502</v>
      </c>
      <c r="B7" s="11" t="s">
        <v>3</v>
      </c>
      <c r="C7" s="12">
        <v>0</v>
      </c>
      <c r="D7" s="12">
        <v>0</v>
      </c>
      <c r="E7" s="12">
        <v>0</v>
      </c>
      <c r="F7" s="12">
        <v>0</v>
      </c>
    </row>
    <row r="8" spans="1:7" ht="16.649999999999999" customHeight="1" x14ac:dyDescent="0.3">
      <c r="A8" s="10">
        <v>381</v>
      </c>
      <c r="B8" s="11" t="s">
        <v>4</v>
      </c>
      <c r="C8" s="12">
        <v>250000</v>
      </c>
      <c r="D8" s="12">
        <v>238000</v>
      </c>
      <c r="E8" s="12">
        <v>800000</v>
      </c>
      <c r="F8" s="12">
        <v>800000</v>
      </c>
    </row>
    <row r="9" spans="1:7" ht="16.649999999999999" customHeight="1" x14ac:dyDescent="0.3">
      <c r="A9" s="7" t="s">
        <v>36</v>
      </c>
      <c r="B9" s="8" t="s">
        <v>32</v>
      </c>
      <c r="C9" s="9">
        <f>C10</f>
        <v>-295000</v>
      </c>
      <c r="D9" s="9">
        <f>D10</f>
        <v>-278800</v>
      </c>
      <c r="E9" s="9">
        <f>E10</f>
        <v>-225000</v>
      </c>
      <c r="F9" s="9">
        <f>F10</f>
        <v>-225000</v>
      </c>
    </row>
    <row r="10" spans="1:7" ht="16.649999999999999" customHeight="1" x14ac:dyDescent="0.3">
      <c r="A10" s="10">
        <v>65</v>
      </c>
      <c r="B10" s="11" t="s">
        <v>32</v>
      </c>
      <c r="C10" s="12">
        <v>-295000</v>
      </c>
      <c r="D10" s="12">
        <v>-278800</v>
      </c>
      <c r="E10" s="12">
        <v>-225000</v>
      </c>
      <c r="F10" s="12">
        <f>-225000</f>
        <v>-225000</v>
      </c>
    </row>
    <row r="11" spans="1:7" ht="16.649999999999999" customHeight="1" x14ac:dyDescent="0.3">
      <c r="A11" s="13" t="s">
        <v>37</v>
      </c>
      <c r="B11" s="14" t="s">
        <v>18</v>
      </c>
      <c r="C11" s="15">
        <f>C12</f>
        <v>-10066</v>
      </c>
      <c r="D11" s="15">
        <v>0</v>
      </c>
      <c r="E11" s="15">
        <f>E12+E13</f>
        <v>-20000</v>
      </c>
      <c r="F11" s="15">
        <f>F12+F13</f>
        <v>-20000</v>
      </c>
    </row>
    <row r="12" spans="1:7" ht="16.649999999999999" customHeight="1" x14ac:dyDescent="0.3">
      <c r="A12" s="10">
        <v>15</v>
      </c>
      <c r="B12" s="11" t="s">
        <v>2</v>
      </c>
      <c r="C12" s="12">
        <v>-10066</v>
      </c>
      <c r="D12" s="12">
        <v>-38405</v>
      </c>
      <c r="E12" s="12">
        <v>-40000</v>
      </c>
      <c r="F12" s="12">
        <v>-40000</v>
      </c>
    </row>
    <row r="13" spans="1:7" ht="16.649999999999999" customHeight="1" x14ac:dyDescent="0.3">
      <c r="A13" s="10">
        <v>3502</v>
      </c>
      <c r="B13" s="11" t="s">
        <v>3</v>
      </c>
      <c r="C13" s="12">
        <v>0</v>
      </c>
      <c r="D13" s="12">
        <v>38405</v>
      </c>
      <c r="E13" s="12">
        <v>20000</v>
      </c>
      <c r="F13" s="12">
        <v>20000</v>
      </c>
    </row>
    <row r="14" spans="1:7" ht="38.549999999999997" customHeight="1" x14ac:dyDescent="0.3">
      <c r="A14" s="4" t="s">
        <v>38</v>
      </c>
      <c r="B14" s="5" t="s">
        <v>5</v>
      </c>
      <c r="C14" s="6">
        <f>C21+C18+C15</f>
        <v>-720423</v>
      </c>
      <c r="D14" s="6">
        <f>D21+D18</f>
        <v>-955373.16</v>
      </c>
      <c r="E14" s="6">
        <f>E15</f>
        <v>-32356</v>
      </c>
      <c r="F14" s="6">
        <f>F21+F18+F15</f>
        <v>-382356</v>
      </c>
    </row>
    <row r="15" spans="1:7" ht="19.05" customHeight="1" x14ac:dyDescent="0.3">
      <c r="A15" s="7" t="s">
        <v>55</v>
      </c>
      <c r="B15" s="8" t="s">
        <v>56</v>
      </c>
      <c r="C15" s="9">
        <f>C16</f>
        <v>-46360</v>
      </c>
      <c r="D15" s="9">
        <f>D16</f>
        <v>-57272</v>
      </c>
      <c r="E15" s="9">
        <f>E16</f>
        <v>-32356</v>
      </c>
      <c r="F15" s="9">
        <f>F16</f>
        <v>-32356</v>
      </c>
    </row>
    <row r="16" spans="1:7" ht="13.95" customHeight="1" x14ac:dyDescent="0.3">
      <c r="A16" s="16">
        <v>15</v>
      </c>
      <c r="B16" s="11" t="s">
        <v>2</v>
      </c>
      <c r="C16" s="17">
        <v>-46360</v>
      </c>
      <c r="D16" s="17">
        <v>-57272</v>
      </c>
      <c r="E16" s="17">
        <v>-32356</v>
      </c>
      <c r="F16" s="17">
        <v>-32356</v>
      </c>
    </row>
    <row r="17" spans="1:6" ht="16.5" customHeight="1" x14ac:dyDescent="0.3">
      <c r="A17" s="16">
        <v>3502</v>
      </c>
      <c r="B17" s="11" t="s">
        <v>3</v>
      </c>
      <c r="C17" s="17">
        <v>0</v>
      </c>
      <c r="D17" s="17">
        <v>0</v>
      </c>
      <c r="E17" s="17">
        <v>0</v>
      </c>
      <c r="F17" s="12">
        <v>0</v>
      </c>
    </row>
    <row r="18" spans="1:6" ht="16.5" customHeight="1" x14ac:dyDescent="0.3">
      <c r="A18" s="7" t="s">
        <v>39</v>
      </c>
      <c r="B18" s="8" t="s">
        <v>62</v>
      </c>
      <c r="C18" s="9">
        <f>C19+C20</f>
        <v>-674063</v>
      </c>
      <c r="D18" s="9">
        <f>D19+D20</f>
        <v>-945227.16</v>
      </c>
      <c r="E18" s="9">
        <v>0</v>
      </c>
      <c r="F18" s="9">
        <f>F19+F20</f>
        <v>-350000</v>
      </c>
    </row>
    <row r="19" spans="1:6" ht="16.5" customHeight="1" x14ac:dyDescent="0.3">
      <c r="A19" s="10">
        <v>15</v>
      </c>
      <c r="B19" s="11" t="s">
        <v>2</v>
      </c>
      <c r="C19" s="12">
        <v>-1110473</v>
      </c>
      <c r="D19" s="12">
        <v>-1324989.06</v>
      </c>
      <c r="E19" s="12">
        <v>0</v>
      </c>
      <c r="F19" s="12">
        <v>-350000</v>
      </c>
    </row>
    <row r="20" spans="1:6" ht="16.5" customHeight="1" x14ac:dyDescent="0.3">
      <c r="A20" s="10">
        <v>3502</v>
      </c>
      <c r="B20" s="11" t="s">
        <v>3</v>
      </c>
      <c r="C20" s="12">
        <v>436410</v>
      </c>
      <c r="D20" s="12">
        <v>379761.9</v>
      </c>
      <c r="E20" s="12">
        <v>0</v>
      </c>
      <c r="F20" s="12">
        <v>0</v>
      </c>
    </row>
    <row r="21" spans="1:6" ht="16.649999999999999" customHeight="1" x14ac:dyDescent="0.3">
      <c r="A21" s="7" t="s">
        <v>57</v>
      </c>
      <c r="B21" s="8" t="s">
        <v>58</v>
      </c>
      <c r="C21" s="9">
        <v>0</v>
      </c>
      <c r="D21" s="9">
        <f>D22+D23</f>
        <v>-10146</v>
      </c>
      <c r="E21" s="9">
        <v>0</v>
      </c>
      <c r="F21" s="9">
        <v>0</v>
      </c>
    </row>
    <row r="22" spans="1:6" ht="16.649999999999999" customHeight="1" x14ac:dyDescent="0.3">
      <c r="A22" s="10">
        <v>15</v>
      </c>
      <c r="B22" s="11" t="s">
        <v>2</v>
      </c>
      <c r="C22" s="12">
        <v>0</v>
      </c>
      <c r="D22" s="12">
        <v>-24156</v>
      </c>
      <c r="E22" s="12">
        <v>0</v>
      </c>
      <c r="F22" s="12">
        <v>0</v>
      </c>
    </row>
    <row r="23" spans="1:6" ht="16.649999999999999" customHeight="1" x14ac:dyDescent="0.3">
      <c r="A23" s="10">
        <v>3502</v>
      </c>
      <c r="B23" s="11" t="s">
        <v>3</v>
      </c>
      <c r="C23" s="12">
        <v>0</v>
      </c>
      <c r="D23" s="12">
        <v>14010</v>
      </c>
      <c r="E23" s="12">
        <v>0</v>
      </c>
      <c r="F23" s="12">
        <v>0</v>
      </c>
    </row>
    <row r="24" spans="1:6" ht="16.649999999999999" customHeight="1" x14ac:dyDescent="0.3">
      <c r="A24" s="13" t="s">
        <v>40</v>
      </c>
      <c r="B24" s="18" t="s">
        <v>20</v>
      </c>
      <c r="C24" s="15">
        <v>0</v>
      </c>
      <c r="D24" s="15">
        <f>D25</f>
        <v>-42000</v>
      </c>
      <c r="E24" s="15">
        <v>0</v>
      </c>
      <c r="F24" s="32">
        <f>F26+F27</f>
        <v>-58766.080000000016</v>
      </c>
    </row>
    <row r="25" spans="1:6" ht="16.649999999999999" customHeight="1" x14ac:dyDescent="0.3">
      <c r="A25" s="20" t="s">
        <v>41</v>
      </c>
      <c r="B25" s="21" t="s">
        <v>21</v>
      </c>
      <c r="C25" s="9">
        <v>0</v>
      </c>
      <c r="D25" s="9">
        <f>D26+D27</f>
        <v>-42000</v>
      </c>
      <c r="E25" s="9">
        <v>0</v>
      </c>
      <c r="F25" s="9">
        <f>F27+F26</f>
        <v>-58766.080000000016</v>
      </c>
    </row>
    <row r="26" spans="1:6" ht="16.649999999999999" customHeight="1" x14ac:dyDescent="0.3">
      <c r="A26" s="22">
        <v>15</v>
      </c>
      <c r="B26" s="23" t="s">
        <v>2</v>
      </c>
      <c r="C26" s="12">
        <v>0</v>
      </c>
      <c r="D26" s="12">
        <v>-84000</v>
      </c>
      <c r="E26" s="12">
        <v>0</v>
      </c>
      <c r="F26" s="12">
        <v>-293830.40000000002</v>
      </c>
    </row>
    <row r="27" spans="1:6" ht="16.649999999999999" customHeight="1" x14ac:dyDescent="0.3">
      <c r="A27" s="22">
        <v>3502</v>
      </c>
      <c r="B27" s="23" t="s">
        <v>3</v>
      </c>
      <c r="C27" s="12">
        <v>0</v>
      </c>
      <c r="D27" s="12">
        <v>42000</v>
      </c>
      <c r="E27" s="12">
        <v>0</v>
      </c>
      <c r="F27" s="12">
        <v>235064.32000000001</v>
      </c>
    </row>
    <row r="28" spans="1:6" ht="21.3" customHeight="1" x14ac:dyDescent="0.3">
      <c r="A28" s="4" t="s">
        <v>42</v>
      </c>
      <c r="B28" s="5" t="s">
        <v>6</v>
      </c>
      <c r="C28" s="6">
        <f>C29+C34+C36+C32</f>
        <v>-736000</v>
      </c>
      <c r="D28" s="6">
        <f>D29+D34+D36+D32</f>
        <v>-2775326</v>
      </c>
      <c r="E28" s="6">
        <f>E29</f>
        <v>-80002</v>
      </c>
      <c r="F28" s="6">
        <f>F29+F34+F36+F32</f>
        <v>-99002</v>
      </c>
    </row>
    <row r="29" spans="1:6" ht="16.649999999999999" customHeight="1" x14ac:dyDescent="0.3">
      <c r="A29" s="7" t="s">
        <v>43</v>
      </c>
      <c r="B29" s="8" t="s">
        <v>63</v>
      </c>
      <c r="C29" s="9">
        <f>C30+C31</f>
        <v>-736000</v>
      </c>
      <c r="D29" s="9">
        <f>D30+D31</f>
        <v>-2744659</v>
      </c>
      <c r="E29" s="9">
        <f>E30</f>
        <v>-80002</v>
      </c>
      <c r="F29" s="9">
        <f>F30</f>
        <v>-99002</v>
      </c>
    </row>
    <row r="30" spans="1:6" ht="16.649999999999999" customHeight="1" x14ac:dyDescent="0.3">
      <c r="A30" s="10">
        <v>15</v>
      </c>
      <c r="B30" s="11" t="s">
        <v>30</v>
      </c>
      <c r="C30" s="17">
        <v>-736000</v>
      </c>
      <c r="D30" s="17">
        <v>-2744659</v>
      </c>
      <c r="E30" s="17">
        <v>-80002</v>
      </c>
      <c r="F30" s="17">
        <f>-80002-19000</f>
        <v>-99002</v>
      </c>
    </row>
    <row r="31" spans="1:6" ht="16.649999999999999" customHeight="1" x14ac:dyDescent="0.3">
      <c r="A31" s="10">
        <v>3502</v>
      </c>
      <c r="B31" s="11" t="s">
        <v>3</v>
      </c>
      <c r="C31" s="12">
        <v>0</v>
      </c>
      <c r="D31" s="12">
        <v>0</v>
      </c>
      <c r="E31" s="12">
        <v>0</v>
      </c>
      <c r="F31" s="12">
        <v>0</v>
      </c>
    </row>
    <row r="32" spans="1:6" ht="16.649999999999999" customHeight="1" x14ac:dyDescent="0.3">
      <c r="A32" s="20" t="s">
        <v>51</v>
      </c>
      <c r="B32" s="21" t="s">
        <v>52</v>
      </c>
      <c r="C32" s="24">
        <f>C33</f>
        <v>0</v>
      </c>
      <c r="D32" s="24">
        <f>D33</f>
        <v>0</v>
      </c>
      <c r="E32" s="24">
        <v>0</v>
      </c>
      <c r="F32" s="24">
        <f>F33</f>
        <v>0</v>
      </c>
    </row>
    <row r="33" spans="1:6" ht="16.649999999999999" customHeight="1" x14ac:dyDescent="0.3">
      <c r="A33" s="10">
        <v>15</v>
      </c>
      <c r="B33" s="11" t="s">
        <v>30</v>
      </c>
      <c r="C33" s="17">
        <v>0</v>
      </c>
      <c r="D33" s="17">
        <v>0</v>
      </c>
      <c r="E33" s="17">
        <v>0</v>
      </c>
      <c r="F33" s="12">
        <v>0</v>
      </c>
    </row>
    <row r="34" spans="1:6" ht="16.649999999999999" customHeight="1" x14ac:dyDescent="0.3">
      <c r="A34" s="20" t="s">
        <v>44</v>
      </c>
      <c r="B34" s="21" t="s">
        <v>22</v>
      </c>
      <c r="C34" s="24">
        <f>C35</f>
        <v>0</v>
      </c>
      <c r="D34" s="24">
        <f>D35</f>
        <v>-30667</v>
      </c>
      <c r="E34" s="24">
        <v>0</v>
      </c>
      <c r="F34" s="24">
        <f>F35</f>
        <v>0</v>
      </c>
    </row>
    <row r="35" spans="1:6" ht="16.649999999999999" customHeight="1" x14ac:dyDescent="0.3">
      <c r="A35" s="10">
        <v>15</v>
      </c>
      <c r="B35" s="11" t="s">
        <v>2</v>
      </c>
      <c r="C35" s="12">
        <v>0</v>
      </c>
      <c r="D35" s="12">
        <v>-30667</v>
      </c>
      <c r="E35" s="12">
        <v>0</v>
      </c>
      <c r="F35" s="12">
        <v>0</v>
      </c>
    </row>
    <row r="36" spans="1:6" ht="16.649999999999999" customHeight="1" x14ac:dyDescent="0.3">
      <c r="A36" s="20" t="s">
        <v>45</v>
      </c>
      <c r="B36" s="21" t="s">
        <v>23</v>
      </c>
      <c r="C36" s="24">
        <f>C37</f>
        <v>0</v>
      </c>
      <c r="D36" s="24">
        <v>0</v>
      </c>
      <c r="E36" s="24">
        <v>0</v>
      </c>
      <c r="F36" s="24">
        <v>0</v>
      </c>
    </row>
    <row r="37" spans="1:6" ht="16.649999999999999" customHeight="1" x14ac:dyDescent="0.3">
      <c r="A37" s="10">
        <v>15</v>
      </c>
      <c r="B37" s="11" t="s">
        <v>2</v>
      </c>
      <c r="C37" s="12">
        <v>0</v>
      </c>
      <c r="D37" s="12">
        <v>0</v>
      </c>
      <c r="E37" s="12">
        <v>0</v>
      </c>
      <c r="F37" s="12">
        <v>0</v>
      </c>
    </row>
    <row r="38" spans="1:6" ht="24.6" customHeight="1" x14ac:dyDescent="0.3">
      <c r="A38" s="3" t="s">
        <v>64</v>
      </c>
      <c r="B38" s="3" t="s">
        <v>65</v>
      </c>
      <c r="C38" s="25">
        <f>C39</f>
        <v>-35000</v>
      </c>
      <c r="D38" s="25">
        <f>D39+D43+D46</f>
        <v>-116048.16</v>
      </c>
      <c r="E38" s="25">
        <v>0</v>
      </c>
      <c r="F38" s="25">
        <f>F43+F39</f>
        <v>-15000</v>
      </c>
    </row>
    <row r="39" spans="1:6" ht="16.649999999999999" customHeight="1" x14ac:dyDescent="0.3">
      <c r="A39" s="7" t="s">
        <v>46</v>
      </c>
      <c r="B39" s="8" t="s">
        <v>7</v>
      </c>
      <c r="C39" s="9">
        <f>C40+C42</f>
        <v>-35000</v>
      </c>
      <c r="D39" s="9">
        <f>D40+D42</f>
        <v>-71282.460000000006</v>
      </c>
      <c r="E39" s="9">
        <v>0</v>
      </c>
      <c r="F39" s="9">
        <f>F40+F42</f>
        <v>-15000</v>
      </c>
    </row>
    <row r="40" spans="1:6" ht="16.649999999999999" customHeight="1" x14ac:dyDescent="0.3">
      <c r="A40" s="10">
        <v>15</v>
      </c>
      <c r="B40" s="11" t="s">
        <v>2</v>
      </c>
      <c r="C40" s="12">
        <v>-35000</v>
      </c>
      <c r="D40" s="12">
        <v>-71282.460000000006</v>
      </c>
      <c r="E40" s="12">
        <v>0</v>
      </c>
      <c r="F40" s="12">
        <v>-60000</v>
      </c>
    </row>
    <row r="41" spans="1:6" ht="16.2" customHeight="1" x14ac:dyDescent="0.3">
      <c r="A41" s="10">
        <v>45</v>
      </c>
      <c r="B41" s="11" t="s">
        <v>24</v>
      </c>
      <c r="C41" s="12">
        <v>0</v>
      </c>
      <c r="D41" s="12">
        <v>0</v>
      </c>
      <c r="E41" s="12">
        <v>0</v>
      </c>
      <c r="F41" s="12">
        <v>0</v>
      </c>
    </row>
    <row r="42" spans="1:6" ht="16.2" customHeight="1" x14ac:dyDescent="0.3">
      <c r="A42" s="10">
        <v>3502</v>
      </c>
      <c r="B42" s="11" t="s">
        <v>3</v>
      </c>
      <c r="C42" s="12">
        <v>0</v>
      </c>
      <c r="D42" s="12">
        <v>0</v>
      </c>
      <c r="E42" s="12">
        <v>0</v>
      </c>
      <c r="F42" s="12">
        <v>45000</v>
      </c>
    </row>
    <row r="43" spans="1:6" ht="16.2" customHeight="1" x14ac:dyDescent="0.3">
      <c r="A43" s="20" t="s">
        <v>47</v>
      </c>
      <c r="B43" s="21" t="s">
        <v>25</v>
      </c>
      <c r="C43" s="24">
        <v>0</v>
      </c>
      <c r="D43" s="24">
        <f>D44+D45</f>
        <v>-38665.699999999997</v>
      </c>
      <c r="E43" s="24">
        <v>0</v>
      </c>
      <c r="F43" s="24">
        <f>F45+F44</f>
        <v>0</v>
      </c>
    </row>
    <row r="44" spans="1:6" ht="16.2" customHeight="1" x14ac:dyDescent="0.3">
      <c r="A44" s="10">
        <v>15</v>
      </c>
      <c r="B44" s="11" t="s">
        <v>2</v>
      </c>
      <c r="C44" s="12">
        <v>0</v>
      </c>
      <c r="D44" s="12">
        <v>-76128.479999999996</v>
      </c>
      <c r="E44" s="26">
        <v>0</v>
      </c>
      <c r="F44" s="26">
        <v>0</v>
      </c>
    </row>
    <row r="45" spans="1:6" ht="16.2" customHeight="1" x14ac:dyDescent="0.3">
      <c r="A45" s="10">
        <v>3502</v>
      </c>
      <c r="B45" s="11" t="s">
        <v>3</v>
      </c>
      <c r="C45" s="12">
        <v>0</v>
      </c>
      <c r="D45" s="12">
        <v>37462.78</v>
      </c>
      <c r="E45" s="12">
        <v>0</v>
      </c>
      <c r="F45" s="12">
        <v>0</v>
      </c>
    </row>
    <row r="46" spans="1:6" ht="16.2" customHeight="1" x14ac:dyDescent="0.3">
      <c r="A46" s="20" t="s">
        <v>59</v>
      </c>
      <c r="B46" s="21" t="s">
        <v>60</v>
      </c>
      <c r="C46" s="24">
        <v>0</v>
      </c>
      <c r="D46" s="24">
        <f>D47+D48</f>
        <v>-6100</v>
      </c>
      <c r="E46" s="24">
        <v>0</v>
      </c>
      <c r="F46" s="24">
        <f>F47+F48</f>
        <v>0</v>
      </c>
    </row>
    <row r="47" spans="1:6" ht="16.2" customHeight="1" x14ac:dyDescent="0.3">
      <c r="A47" s="10">
        <v>15</v>
      </c>
      <c r="B47" s="11" t="s">
        <v>24</v>
      </c>
      <c r="C47" s="12">
        <v>0</v>
      </c>
      <c r="D47" s="12">
        <v>-12200</v>
      </c>
      <c r="E47" s="12">
        <v>0</v>
      </c>
      <c r="F47" s="12">
        <v>0</v>
      </c>
    </row>
    <row r="48" spans="1:6" ht="16.2" customHeight="1" x14ac:dyDescent="0.3">
      <c r="A48" s="10">
        <v>3502</v>
      </c>
      <c r="B48" s="11" t="s">
        <v>3</v>
      </c>
      <c r="C48" s="12">
        <v>0</v>
      </c>
      <c r="D48" s="12">
        <v>6100</v>
      </c>
      <c r="E48" s="12">
        <v>0</v>
      </c>
      <c r="F48" s="12">
        <v>0</v>
      </c>
    </row>
    <row r="49" spans="1:9" ht="22.5" customHeight="1" x14ac:dyDescent="0.3">
      <c r="A49" s="4" t="s">
        <v>48</v>
      </c>
      <c r="B49" s="5" t="s">
        <v>8</v>
      </c>
      <c r="C49" s="6">
        <f>C54+C50</f>
        <v>-330408.5</v>
      </c>
      <c r="D49" s="6">
        <f>D54+D50</f>
        <v>-77129.09</v>
      </c>
      <c r="E49" s="6">
        <v>0</v>
      </c>
      <c r="F49" s="6">
        <f>F50+F54</f>
        <v>-15000</v>
      </c>
    </row>
    <row r="50" spans="1:9" ht="16.649999999999999" customHeight="1" x14ac:dyDescent="0.3">
      <c r="A50" s="7" t="s">
        <v>50</v>
      </c>
      <c r="B50" s="8" t="s">
        <v>9</v>
      </c>
      <c r="C50" s="9">
        <f>C52+C51</f>
        <v>-287820</v>
      </c>
      <c r="D50" s="9">
        <f>D52+D51</f>
        <v>0</v>
      </c>
      <c r="E50" s="9">
        <v>0</v>
      </c>
      <c r="F50" s="9">
        <f>F51</f>
        <v>-15000</v>
      </c>
    </row>
    <row r="51" spans="1:9" ht="16.649999999999999" customHeight="1" x14ac:dyDescent="0.3">
      <c r="A51" s="10">
        <v>15</v>
      </c>
      <c r="B51" s="11" t="s">
        <v>17</v>
      </c>
      <c r="C51" s="12">
        <v>-250000</v>
      </c>
      <c r="D51" s="12">
        <v>0</v>
      </c>
      <c r="E51" s="12">
        <v>0</v>
      </c>
      <c r="F51" s="12">
        <v>-15000</v>
      </c>
    </row>
    <row r="52" spans="1:9" ht="16.649999999999999" customHeight="1" x14ac:dyDescent="0.3">
      <c r="A52" s="10">
        <v>15</v>
      </c>
      <c r="B52" s="11" t="s">
        <v>26</v>
      </c>
      <c r="C52" s="12">
        <v>-37820</v>
      </c>
      <c r="D52" s="12">
        <v>0</v>
      </c>
      <c r="E52" s="12">
        <v>0</v>
      </c>
      <c r="F52" s="12">
        <v>0</v>
      </c>
    </row>
    <row r="53" spans="1:9" ht="16.649999999999999" customHeight="1" x14ac:dyDescent="0.3">
      <c r="A53" s="10">
        <v>3502</v>
      </c>
      <c r="B53" s="11" t="s">
        <v>3</v>
      </c>
      <c r="C53" s="12">
        <v>0</v>
      </c>
      <c r="D53" s="12">
        <v>0</v>
      </c>
      <c r="E53" s="12">
        <v>0</v>
      </c>
      <c r="F53" s="12">
        <v>0</v>
      </c>
    </row>
    <row r="54" spans="1:9" ht="16.649999999999999" customHeight="1" x14ac:dyDescent="0.3">
      <c r="A54" s="20" t="s">
        <v>49</v>
      </c>
      <c r="B54" s="21" t="s">
        <v>33</v>
      </c>
      <c r="C54" s="24">
        <f>C55+C56+C57+C58</f>
        <v>-42588.5</v>
      </c>
      <c r="D54" s="24">
        <f>D55+D56+D57+D58</f>
        <v>-77129.09</v>
      </c>
      <c r="E54" s="24">
        <v>0</v>
      </c>
      <c r="F54" s="24">
        <f>F55+F56+F57</f>
        <v>0</v>
      </c>
    </row>
    <row r="55" spans="1:9" ht="16.649999999999999" customHeight="1" x14ac:dyDescent="0.3">
      <c r="A55" s="10">
        <v>15</v>
      </c>
      <c r="B55" s="11" t="s">
        <v>27</v>
      </c>
      <c r="C55" s="12">
        <v>0</v>
      </c>
      <c r="D55" s="12">
        <v>0</v>
      </c>
      <c r="E55" s="12">
        <v>0</v>
      </c>
      <c r="F55" s="12">
        <v>0</v>
      </c>
    </row>
    <row r="56" spans="1:9" ht="16.649999999999999" customHeight="1" x14ac:dyDescent="0.3">
      <c r="A56" s="10">
        <v>15</v>
      </c>
      <c r="B56" s="11" t="s">
        <v>28</v>
      </c>
      <c r="C56" s="12">
        <v>0</v>
      </c>
      <c r="D56" s="12">
        <v>-27809.09</v>
      </c>
      <c r="E56" s="12">
        <v>0</v>
      </c>
      <c r="F56" s="12">
        <v>0</v>
      </c>
    </row>
    <row r="57" spans="1:9" ht="16.649999999999999" customHeight="1" x14ac:dyDescent="0.3">
      <c r="A57" s="10">
        <v>15</v>
      </c>
      <c r="B57" s="11" t="s">
        <v>31</v>
      </c>
      <c r="C57" s="12">
        <v>-67588.5</v>
      </c>
      <c r="D57" s="12">
        <v>-49320</v>
      </c>
      <c r="E57" s="12">
        <v>0</v>
      </c>
      <c r="F57" s="12">
        <v>0</v>
      </c>
    </row>
    <row r="58" spans="1:9" ht="16.649999999999999" customHeight="1" x14ac:dyDescent="0.3">
      <c r="A58" s="10">
        <v>3502</v>
      </c>
      <c r="B58" s="11" t="s">
        <v>54</v>
      </c>
      <c r="C58" s="12">
        <v>25000</v>
      </c>
      <c r="D58" s="12">
        <v>0</v>
      </c>
      <c r="E58" s="12">
        <v>0</v>
      </c>
      <c r="F58" s="12">
        <v>0</v>
      </c>
    </row>
    <row r="59" spans="1:9" ht="23.25" customHeight="1" x14ac:dyDescent="0.3">
      <c r="A59" s="27"/>
      <c r="B59" s="5" t="s">
        <v>10</v>
      </c>
      <c r="C59" s="28">
        <f>C60+C61+C62+C63+C64</f>
        <v>-1888991.5</v>
      </c>
      <c r="D59" s="28">
        <f>D60+D61+D62+D63+D64</f>
        <v>-4063948.4100000006</v>
      </c>
      <c r="E59" s="28">
        <f>E60+E62+E64+E63+E61</f>
        <v>442642</v>
      </c>
      <c r="F59" s="28">
        <f>F60+F62+F64+F63+F61</f>
        <v>-65124.080000000016</v>
      </c>
      <c r="I59" s="1"/>
    </row>
    <row r="60" spans="1:9" ht="16.649999999999999" customHeight="1" x14ac:dyDescent="0.3">
      <c r="A60" s="29">
        <v>15</v>
      </c>
      <c r="B60" s="30" t="s">
        <v>11</v>
      </c>
      <c r="C60" s="31">
        <f>C5+C12+C16+C19+C30+C40+C51+C52+C57</f>
        <v>-2305401.5</v>
      </c>
      <c r="D60" s="31">
        <f>D16+D19+D22+D26+D30+D35+D40+D44+D47+D56+D57+D12</f>
        <v>-4540888.0900000008</v>
      </c>
      <c r="E60" s="31">
        <f>E5+E12+E22+E30+E49+E44+E35+E19+E16+E26+E47+E40</f>
        <v>-152358</v>
      </c>
      <c r="F60" s="31">
        <f>F5+F12+F22+F30+F49+F44+F35+F19+F16+F26+F47+F40</f>
        <v>-940188.4</v>
      </c>
    </row>
    <row r="61" spans="1:9" ht="16.649999999999999" customHeight="1" x14ac:dyDescent="0.3">
      <c r="A61" s="29">
        <v>35</v>
      </c>
      <c r="B61" s="30" t="s">
        <v>12</v>
      </c>
      <c r="C61" s="31">
        <f>C31+C42+C53+C58+C20</f>
        <v>461410</v>
      </c>
      <c r="D61" s="31">
        <f>D20+D23+D27+D45+D48+D13</f>
        <v>517739.68000000005</v>
      </c>
      <c r="E61" s="31">
        <f>E13+E42+E27</f>
        <v>20000</v>
      </c>
      <c r="F61" s="31">
        <f>F13+F42+F27</f>
        <v>300064.32</v>
      </c>
    </row>
    <row r="62" spans="1:9" ht="16.649999999999999" customHeight="1" x14ac:dyDescent="0.3">
      <c r="A62" s="29">
        <v>38</v>
      </c>
      <c r="B62" s="30" t="s">
        <v>13</v>
      </c>
      <c r="C62" s="31">
        <f>C8</f>
        <v>250000</v>
      </c>
      <c r="D62" s="31">
        <f>D8</f>
        <v>238000</v>
      </c>
      <c r="E62" s="31">
        <f>E8</f>
        <v>800000</v>
      </c>
      <c r="F62" s="31">
        <f>F8</f>
        <v>800000</v>
      </c>
      <c r="G62" s="31">
        <f>G8</f>
        <v>0</v>
      </c>
    </row>
    <row r="63" spans="1:9" ht="16.649999999999999" customHeight="1" x14ac:dyDescent="0.3">
      <c r="A63" s="29">
        <v>45</v>
      </c>
      <c r="B63" s="30" t="s">
        <v>29</v>
      </c>
      <c r="C63" s="31">
        <v>0</v>
      </c>
      <c r="D63" s="31">
        <v>0</v>
      </c>
      <c r="E63" s="31">
        <v>0</v>
      </c>
      <c r="F63" s="31">
        <v>0</v>
      </c>
    </row>
    <row r="64" spans="1:9" ht="16.649999999999999" customHeight="1" x14ac:dyDescent="0.3">
      <c r="A64" s="29">
        <v>65</v>
      </c>
      <c r="B64" s="30" t="s">
        <v>14</v>
      </c>
      <c r="C64" s="31">
        <f>C10</f>
        <v>-295000</v>
      </c>
      <c r="D64" s="31">
        <f>D10</f>
        <v>-278800</v>
      </c>
      <c r="E64" s="19">
        <f>E10</f>
        <v>-225000</v>
      </c>
      <c r="F64" s="19">
        <f>F10</f>
        <v>-225000</v>
      </c>
    </row>
  </sheetData>
  <mergeCells count="1">
    <mergeCell ref="A1:G1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75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page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Jelena Aasma</dc:creator>
  <cp:lastModifiedBy>Jelena Aasma</cp:lastModifiedBy>
  <cp:lastPrinted>2024-02-07T13:28:10Z</cp:lastPrinted>
  <dcterms:created xsi:type="dcterms:W3CDTF">2023-11-26T09:31:49Z</dcterms:created>
  <dcterms:modified xsi:type="dcterms:W3CDTF">2026-02-05T21:08:36Z</dcterms:modified>
</cp:coreProperties>
</file>